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/>
  <bookViews>
    <workbookView xWindow="0" yWindow="0" windowWidth="20730" windowHeight="9765" tabRatio="759" activeTab="6"/>
  </bookViews>
  <sheets>
    <sheet name="附件2封皮" sheetId="20" r:id="rId1"/>
    <sheet name="收支总表1" sheetId="1" r:id="rId2"/>
    <sheet name="收入总表2" sheetId="10" r:id="rId3"/>
    <sheet name="支出总表3" sheetId="14" r:id="rId4"/>
    <sheet name="拨款收支总表4" sheetId="15" r:id="rId5"/>
    <sheet name="一般支出表5" sheetId="2" r:id="rId6"/>
    <sheet name="基本支出表6" sheetId="3" r:id="rId7"/>
    <sheet name="基金预算7" sheetId="18" r:id="rId8"/>
    <sheet name="全口径三公表8" sheetId="19" r:id="rId9"/>
  </sheets>
  <calcPr calcId="125725"/>
</workbook>
</file>

<file path=xl/calcChain.xml><?xml version="1.0" encoding="utf-8"?>
<calcChain xmlns="http://schemas.openxmlformats.org/spreadsheetml/2006/main">
  <c r="D18" i="3"/>
  <c r="D7" s="1"/>
  <c r="D47"/>
  <c r="D28"/>
  <c r="D12"/>
  <c r="D8"/>
  <c r="F18" i="2"/>
  <c r="E18"/>
  <c r="F15"/>
  <c r="E15"/>
  <c r="F12"/>
  <c r="E12"/>
  <c r="D24" i="15"/>
  <c r="D17"/>
  <c r="D14"/>
  <c r="D13"/>
  <c r="G12"/>
  <c r="D6"/>
  <c r="F17" i="14"/>
  <c r="E17"/>
  <c r="F14"/>
  <c r="E14"/>
  <c r="F11"/>
  <c r="E11"/>
  <c r="G18" i="10"/>
  <c r="E18"/>
  <c r="G14"/>
  <c r="E14"/>
  <c r="G11"/>
  <c r="E11"/>
  <c r="D24" i="1"/>
  <c r="D17"/>
  <c r="D14"/>
  <c r="D13"/>
  <c r="F7"/>
  <c r="D6"/>
</calcChain>
</file>

<file path=xl/comments1.xml><?xml version="1.0" encoding="utf-8"?>
<comments xmlns="http://schemas.openxmlformats.org/spreadsheetml/2006/main">
  <authors>
    <author>Lenovo User</author>
  </authors>
  <commentList>
    <comment ref="A2" authorId="0">
      <text>
        <r>
          <rPr>
            <b/>
            <sz val="9"/>
            <rFont val="宋体"/>
            <family val="3"/>
            <charset val="134"/>
          </rPr>
          <t>Lenovo User: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<sst xmlns="http://schemas.openxmlformats.org/spreadsheetml/2006/main" count="519" uniqueCount="235">
  <si>
    <t>附件2</t>
  </si>
  <si>
    <t>部 门 预 算 公 开 样 表</t>
  </si>
  <si>
    <t>部门（单位）名称：杜拉尔乡政府</t>
  </si>
  <si>
    <t>部门（单位）负责人：王文生</t>
  </si>
  <si>
    <t>涂伶俐</t>
  </si>
  <si>
    <t>部门预算公开01表</t>
  </si>
  <si>
    <t>部门收支预算总表</t>
  </si>
  <si>
    <t>部门：</t>
  </si>
  <si>
    <t>单位：万元</t>
  </si>
  <si>
    <t>收入</t>
  </si>
  <si>
    <t>支出</t>
  </si>
  <si>
    <t>收入项目</t>
  </si>
  <si>
    <t>预算数</t>
  </si>
  <si>
    <t>功能分类</t>
  </si>
  <si>
    <t>支出项目（性质）</t>
  </si>
  <si>
    <t>一、一般公共预算拨款</t>
  </si>
  <si>
    <t>一、一般公共服务支出</t>
  </si>
  <si>
    <t>一、基本支出</t>
  </si>
  <si>
    <t xml:space="preserve">     1、自治区本级安排</t>
  </si>
  <si>
    <t>二、外交支出</t>
  </si>
  <si>
    <t xml:space="preserve">   人员经费</t>
  </si>
  <si>
    <t xml:space="preserve">        其中：纳入预算管理的非税收入  </t>
  </si>
  <si>
    <t>三、国防支出</t>
  </si>
  <si>
    <t xml:space="preserve">   公用经费</t>
  </si>
  <si>
    <t xml:space="preserve">     2、中央提前下达专项资金</t>
  </si>
  <si>
    <t>四、公共安全支出</t>
  </si>
  <si>
    <t>二、项目支出</t>
  </si>
  <si>
    <t>二、政府性基金预算拨款</t>
  </si>
  <si>
    <t>五、教育支出</t>
  </si>
  <si>
    <t>三、事业单位经营支出</t>
  </si>
  <si>
    <t>六、科学技术支出</t>
  </si>
  <si>
    <t>四、上缴上级支出</t>
  </si>
  <si>
    <t>七、文化体育与传媒支出</t>
  </si>
  <si>
    <t>五、对附属单位补助支出</t>
  </si>
  <si>
    <t>三、事业收入</t>
  </si>
  <si>
    <t>八、社会保障和就业支出</t>
  </si>
  <si>
    <t xml:space="preserve">    其中：纳入专户管理的教育收费收入</t>
  </si>
  <si>
    <t>九、医疗卫生与计划生育支出</t>
  </si>
  <si>
    <t>四、事业单位经营收入</t>
  </si>
  <si>
    <t>十、节能环保支出</t>
  </si>
  <si>
    <t>五、其他收入</t>
  </si>
  <si>
    <t>十一、城乡社区支出</t>
  </si>
  <si>
    <t>六、上级单位补助收入</t>
  </si>
  <si>
    <t>十二、农林水支出</t>
  </si>
  <si>
    <t>七、附属单位上缴收入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</si>
  <si>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</si>
  <si>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</si>
  <si>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</si>
  <si>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</si>
  <si>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</si>
  <si>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</si>
  <si>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</si>
  <si>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</si>
  <si>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</si>
  <si>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二十二、其他支出</t>
  </si>
  <si>
    <t>本年收入合计</t>
  </si>
  <si>
    <t>二十三、债务付息支出</t>
  </si>
  <si>
    <t>八、上年结转</t>
  </si>
  <si>
    <t>二十四、债务发行费用支出</t>
  </si>
  <si>
    <t>本年支出合计</t>
  </si>
  <si>
    <t xml:space="preserve">  其中：一般公共预算拨款</t>
  </si>
  <si>
    <t>六、结转下年</t>
  </si>
  <si>
    <t xml:space="preserve">       政府性基金预算拨款</t>
  </si>
  <si>
    <t xml:space="preserve">       事业收入（含教育收费）</t>
  </si>
  <si>
    <t xml:space="preserve">       其他资金</t>
  </si>
  <si>
    <t>结转下年</t>
  </si>
  <si>
    <t>九、用事业基金弥补收支差额</t>
  </si>
  <si>
    <t>收入总计</t>
  </si>
  <si>
    <t>本年支出总计</t>
  </si>
  <si>
    <t>部门预算公开02表</t>
  </si>
  <si>
    <t>部门收入预算总表</t>
  </si>
  <si>
    <t>科目编码</t>
  </si>
  <si>
    <t>合计</t>
  </si>
  <si>
    <t>上年结转</t>
  </si>
  <si>
    <t>一般公共预算拨款
收入</t>
  </si>
  <si>
    <t>政府性
基金预算
拨款收入</t>
  </si>
  <si>
    <t>事业收入</t>
  </si>
  <si>
    <t>事业单位
经营收入</t>
  </si>
  <si>
    <t>上级补助
收入</t>
  </si>
  <si>
    <t>附属单位
上缴收入</t>
  </si>
  <si>
    <t>其他收入</t>
  </si>
  <si>
    <t>用事业基金
弥补收支
差额</t>
  </si>
  <si>
    <t>类</t>
  </si>
  <si>
    <t>款</t>
  </si>
  <si>
    <t>项</t>
  </si>
  <si>
    <t>科目名称</t>
  </si>
  <si>
    <t>其中：教
育收费收入</t>
  </si>
  <si>
    <t>03</t>
  </si>
  <si>
    <t>01</t>
  </si>
  <si>
    <t>行政运行</t>
  </si>
  <si>
    <t>201</t>
  </si>
  <si>
    <t>机关服务</t>
  </si>
  <si>
    <t>207</t>
  </si>
  <si>
    <t>09</t>
  </si>
  <si>
    <t>文化支出</t>
  </si>
  <si>
    <t>210</t>
  </si>
  <si>
    <t>07</t>
  </si>
  <si>
    <t>16</t>
  </si>
  <si>
    <t>计划生育事务</t>
  </si>
  <si>
    <t>213</t>
  </si>
  <si>
    <t>04</t>
  </si>
  <si>
    <t>农业服务</t>
  </si>
  <si>
    <t>05</t>
  </si>
  <si>
    <t>村级补助</t>
  </si>
  <si>
    <t>208</t>
  </si>
  <si>
    <t>08</t>
  </si>
  <si>
    <t>优抚经费</t>
  </si>
  <si>
    <t>11</t>
  </si>
  <si>
    <t>行政单位医疗</t>
  </si>
  <si>
    <t>221</t>
  </si>
  <si>
    <t>02</t>
  </si>
  <si>
    <t>住房公积金</t>
  </si>
  <si>
    <t>行政单位离退休</t>
  </si>
  <si>
    <t>合  计</t>
  </si>
  <si>
    <t>部门预算公开03表</t>
  </si>
  <si>
    <t>部门支出预算总表</t>
  </si>
  <si>
    <t>基本支出</t>
  </si>
  <si>
    <t>项目支出</t>
  </si>
  <si>
    <t>事业单位
经营支出</t>
  </si>
  <si>
    <t>对下级单位
弥补支出</t>
  </si>
  <si>
    <t>上缴上级支出</t>
  </si>
  <si>
    <t xml:space="preserve">部门预算公开04表 </t>
  </si>
  <si>
    <t>财政拨款收支预算总表</t>
  </si>
  <si>
    <t>收    入</t>
  </si>
  <si>
    <t>支    出</t>
  </si>
  <si>
    <t>支出项目（功能分类）</t>
  </si>
  <si>
    <t>一般公共预算
财政拨款</t>
  </si>
  <si>
    <t>政府性基金
预算拨款</t>
  </si>
  <si>
    <t xml:space="preserve">    人员经费</t>
  </si>
  <si>
    <t xml:space="preserve">    公用经费</t>
  </si>
  <si>
    <t xml:space="preserve">    </t>
  </si>
  <si>
    <t>三、上年结转</t>
  </si>
  <si>
    <t>部门预算公开05表</t>
  </si>
  <si>
    <t>一般公共预算财政拨款支出表</t>
  </si>
  <si>
    <t>功能分类科目</t>
  </si>
  <si>
    <t>部门预算公开06表</t>
  </si>
  <si>
    <t>财政拨款基本支出预算表</t>
  </si>
  <si>
    <t>经济分类科目</t>
  </si>
  <si>
    <t>财政拨款支出</t>
  </si>
  <si>
    <t>301</t>
  </si>
  <si>
    <t>工资福利支出</t>
  </si>
  <si>
    <t xml:space="preserve">  基本工资</t>
  </si>
  <si>
    <t xml:space="preserve">  津贴补贴</t>
  </si>
  <si>
    <t xml:space="preserve">  奖金</t>
  </si>
  <si>
    <t xml:space="preserve">  其他社会保障缴费</t>
  </si>
  <si>
    <t>06</t>
  </si>
  <si>
    <t xml:space="preserve">  伙食补助费</t>
  </si>
  <si>
    <t xml:space="preserve">  绩效工资</t>
  </si>
  <si>
    <t xml:space="preserve">  机关事业单位基本
  养老保险缴费</t>
  </si>
  <si>
    <t xml:space="preserve">  职业年金缴费</t>
  </si>
  <si>
    <t>99</t>
  </si>
  <si>
    <t xml:space="preserve">  其他工资福利支出</t>
  </si>
  <si>
    <t>302</t>
  </si>
  <si>
    <t>商品和服务支出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</si>
  <si>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</si>
  <si>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</si>
  <si>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</si>
  <si>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</si>
  <si>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</si>
  <si>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 xml:space="preserve">  电费</t>
  </si>
  <si>
    <t xml:space="preserve">  邮电费</t>
  </si>
  <si>
    <t xml:space="preserve">  取暖费</t>
  </si>
  <si>
    <t xml:space="preserve">  物业管理费</t>
  </si>
  <si>
    <t xml:space="preserve">  差旅费</t>
  </si>
  <si>
    <t>12</t>
  </si>
  <si>
    <t xml:space="preserve">  因公出国（境）费用</t>
  </si>
  <si>
    <t xml:space="preserve">  维修（护）费</t>
  </si>
  <si>
    <t>14</t>
  </si>
  <si>
    <t xml:space="preserve">  租赁费</t>
  </si>
  <si>
    <t>15</t>
  </si>
  <si>
    <t xml:space="preserve">  会议费</t>
  </si>
  <si>
    <t xml:space="preserve">  培训费</t>
  </si>
  <si>
    <t>17</t>
  </si>
  <si>
    <t xml:space="preserve">  公务接待费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</si>
  <si>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</si>
  <si>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</si>
  <si>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</si>
  <si>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</si>
  <si>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</si>
  <si>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</si>
  <si>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</si>
  <si>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</si>
  <si>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</si>
  <si>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</si>
  <si>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</si>
  <si>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</si>
  <si>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</si>
  <si>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</si>
  <si>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31</t>
  </si>
  <si>
    <t xml:space="preserve">  公务用车运行维护费</t>
  </si>
  <si>
    <t>39</t>
  </si>
  <si>
    <t xml:space="preserve">  其他交通费用</t>
  </si>
  <si>
    <t>40</t>
  </si>
  <si>
    <t xml:space="preserve">  税金及附加费用</t>
  </si>
  <si>
    <t>41</t>
  </si>
  <si>
    <t xml:space="preserve">  其他商品和服务支出</t>
  </si>
  <si>
    <t>303</t>
  </si>
  <si>
    <t>对个人和家庭的补助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</si>
  <si>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</si>
  <si>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</si>
  <si>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</si>
  <si>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</si>
  <si>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</si>
  <si>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</si>
  <si>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</si>
  <si>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</si>
  <si>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</si>
  <si>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10</t>
  </si>
  <si>
    <t>生产补贴</t>
  </si>
  <si>
    <t>提租补怗</t>
  </si>
  <si>
    <t>13</t>
  </si>
  <si>
    <t>购房补贴</t>
  </si>
  <si>
    <t>采暖补贴</t>
  </si>
  <si>
    <t>物业服务补贴</t>
  </si>
  <si>
    <t>其他对个人和家庭的补助支出</t>
  </si>
  <si>
    <t>部门预算公开07表</t>
  </si>
  <si>
    <t>政府性基金预算支出表</t>
  </si>
  <si>
    <t>本年政府性基金预算财政拨款支出</t>
  </si>
  <si>
    <t>注：本表无数据，公开空表下说明。</t>
  </si>
  <si>
    <t>部门预算公开08表</t>
  </si>
  <si>
    <t>财政拨款“三公”经费支出预算表</t>
  </si>
  <si>
    <t>项    目</t>
  </si>
  <si>
    <t>上年预算数</t>
  </si>
  <si>
    <t>本年预算数</t>
  </si>
  <si>
    <t>本年比上年增减情况</t>
  </si>
  <si>
    <t>合 计</t>
  </si>
  <si>
    <t>一般公共预算拨款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</si>
  <si>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</si>
  <si>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</si>
  <si>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</si>
  <si>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</si>
  <si>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</si>
  <si>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</si>
  <si>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 xml:space="preserve">   其中：（1）公务用车运行维护费</t>
  </si>
  <si>
    <t xml:space="preserve">         （2）公务用车购置费</t>
  </si>
</sst>
</file>

<file path=xl/styles.xml><?xml version="1.0" encoding="utf-8"?>
<styleSheet xmlns="http://schemas.openxmlformats.org/spreadsheetml/2006/main">
  <numFmts count="7">
    <numFmt numFmtId="178" formatCode="#,##0.0000"/>
    <numFmt numFmtId="179" formatCode="#,##0.00_);[Red]\(#,##0.00\)"/>
    <numFmt numFmtId="180" formatCode="#,##0.0_);[Red]\(#,##0.0\)"/>
    <numFmt numFmtId="181" formatCode="#,##0.00_ "/>
    <numFmt numFmtId="182" formatCode="0.0%"/>
    <numFmt numFmtId="183" formatCode="0.0_ "/>
    <numFmt numFmtId="184" formatCode="0.00_);[Red]\(0.00\)"/>
  </numFmts>
  <fonts count="28">
    <font>
      <sz val="12"/>
      <name val="宋体"/>
      <charset val="134"/>
    </font>
    <font>
      <sz val="24"/>
      <name val="方正小标宋简体"/>
      <charset val="134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4"/>
      <name val="黑体"/>
      <family val="3"/>
      <charset val="134"/>
    </font>
    <font>
      <sz val="36"/>
      <name val="方正小标宋简体"/>
      <charset val="134"/>
    </font>
    <font>
      <sz val="14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87">
    <xf numFmtId="0" fontId="0" fillId="0" borderId="0">
      <alignment vertical="center"/>
    </xf>
    <xf numFmtId="0" fontId="19" fillId="11" borderId="18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1" borderId="15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11" borderId="18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1" borderId="15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6" fillId="0" borderId="0"/>
    <xf numFmtId="0" fontId="10" fillId="12" borderId="0" applyNumberFormat="0" applyBorder="0" applyAlignment="0" applyProtection="0">
      <alignment vertical="center"/>
    </xf>
    <xf numFmtId="0" fontId="26" fillId="0" borderId="0"/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25" fillId="25" borderId="22" applyNumberFormat="0" applyAlignment="0" applyProtection="0">
      <alignment vertical="center"/>
    </xf>
    <xf numFmtId="0" fontId="25" fillId="25" borderId="2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8" borderId="15" applyNumberFormat="0" applyAlignment="0" applyProtection="0">
      <alignment vertical="center"/>
    </xf>
    <xf numFmtId="0" fontId="15" fillId="8" borderId="15" applyNumberFormat="0" applyAlignment="0" applyProtection="0">
      <alignment vertical="center"/>
    </xf>
    <xf numFmtId="0" fontId="26" fillId="5" borderId="14" applyNumberFormat="0" applyFont="0" applyAlignment="0" applyProtection="0">
      <alignment vertical="center"/>
    </xf>
    <xf numFmtId="0" fontId="26" fillId="5" borderId="14" applyNumberFormat="0" applyFont="0" applyAlignment="0" applyProtection="0">
      <alignment vertical="center"/>
    </xf>
  </cellStyleXfs>
  <cellXfs count="155">
    <xf numFmtId="0" fontId="0" fillId="0" borderId="0" xfId="0">
      <alignment vertical="center"/>
    </xf>
    <xf numFmtId="0" fontId="26" fillId="0" borderId="0" xfId="22"/>
    <xf numFmtId="180" fontId="0" fillId="0" borderId="0" xfId="22" applyNumberFormat="1" applyFont="1" applyAlignment="1">
      <alignment horizontal="right"/>
    </xf>
    <xf numFmtId="0" fontId="2" fillId="0" borderId="0" xfId="58" applyFont="1" applyFill="1" applyAlignment="1">
      <alignment vertical="center" wrapText="1"/>
    </xf>
    <xf numFmtId="0" fontId="0" fillId="0" borderId="0" xfId="22" applyFont="1" applyAlignment="1">
      <alignment horizontal="right" vertical="center" wrapText="1"/>
    </xf>
    <xf numFmtId="180" fontId="0" fillId="0" borderId="0" xfId="22" applyNumberFormat="1" applyFont="1" applyAlignment="1">
      <alignment horizontal="right" vertical="center" wrapText="1"/>
    </xf>
    <xf numFmtId="0" fontId="0" fillId="0" borderId="0" xfId="22" applyFont="1" applyAlignment="1">
      <alignment vertical="center" wrapText="1"/>
    </xf>
    <xf numFmtId="0" fontId="3" fillId="0" borderId="1" xfId="22" applyFont="1" applyBorder="1" applyAlignment="1">
      <alignment horizontal="center" vertical="center"/>
    </xf>
    <xf numFmtId="0" fontId="3" fillId="0" borderId="1" xfId="22" applyFont="1" applyBorder="1" applyAlignment="1">
      <alignment horizontal="center" vertical="center" wrapText="1"/>
    </xf>
    <xf numFmtId="180" fontId="3" fillId="0" borderId="1" xfId="22" applyNumberFormat="1" applyFont="1" applyBorder="1" applyAlignment="1">
      <alignment horizontal="center" vertical="center"/>
    </xf>
    <xf numFmtId="0" fontId="3" fillId="0" borderId="1" xfId="22" applyFont="1" applyFill="1" applyBorder="1" applyAlignment="1">
      <alignment horizontal="center" vertical="center"/>
    </xf>
    <xf numFmtId="0" fontId="0" fillId="0" borderId="1" xfId="22" applyFont="1" applyBorder="1" applyAlignment="1">
      <alignment horizontal="center" vertical="center"/>
    </xf>
    <xf numFmtId="179" fontId="0" fillId="0" borderId="1" xfId="22" applyNumberFormat="1" applyFont="1" applyBorder="1" applyAlignment="1">
      <alignment horizontal="center" vertical="center"/>
    </xf>
    <xf numFmtId="179" fontId="0" fillId="0" borderId="4" xfId="22" applyNumberFormat="1" applyFont="1" applyBorder="1" applyAlignment="1">
      <alignment horizontal="center" vertical="center"/>
    </xf>
    <xf numFmtId="4" fontId="0" fillId="0" borderId="4" xfId="22" applyNumberFormat="1" applyFont="1" applyFill="1" applyBorder="1" applyAlignment="1" applyProtection="1">
      <alignment horizontal="center" vertical="center" wrapText="1"/>
    </xf>
    <xf numFmtId="181" fontId="0" fillId="0" borderId="1" xfId="22" applyNumberFormat="1" applyFont="1" applyBorder="1" applyAlignment="1">
      <alignment horizontal="center" vertical="center"/>
    </xf>
    <xf numFmtId="0" fontId="0" fillId="0" borderId="1" xfId="22" applyFont="1" applyBorder="1" applyAlignment="1">
      <alignment vertical="center"/>
    </xf>
    <xf numFmtId="0" fontId="0" fillId="0" borderId="1" xfId="22" applyFont="1" applyBorder="1" applyAlignment="1">
      <alignment horizontal="left" vertical="center" wrapText="1"/>
    </xf>
    <xf numFmtId="0" fontId="2" fillId="0" borderId="0" xfId="22" applyFont="1" applyAlignment="1">
      <alignment horizontal="right" vertical="center" wrapText="1"/>
    </xf>
    <xf numFmtId="182" fontId="0" fillId="0" borderId="1" xfId="22" applyNumberFormat="1" applyFont="1" applyBorder="1" applyAlignment="1">
      <alignment horizontal="center" vertical="center"/>
    </xf>
    <xf numFmtId="183" fontId="0" fillId="0" borderId="1" xfId="22" applyNumberFormat="1" applyFont="1" applyBorder="1" applyAlignment="1">
      <alignment horizontal="center" vertical="center"/>
    </xf>
    <xf numFmtId="0" fontId="4" fillId="0" borderId="0" xfId="58" applyFont="1" applyFill="1" applyAlignment="1">
      <alignment vertical="center" wrapText="1"/>
    </xf>
    <xf numFmtId="0" fontId="2" fillId="0" borderId="0" xfId="58" applyFont="1" applyAlignment="1">
      <alignment horizontal="right" vertical="center" wrapText="1"/>
    </xf>
    <xf numFmtId="0" fontId="3" fillId="0" borderId="1" xfId="58" applyFont="1" applyFill="1" applyBorder="1" applyAlignment="1">
      <alignment horizontal="center" vertical="center"/>
    </xf>
    <xf numFmtId="0" fontId="3" fillId="0" borderId="7" xfId="58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>
      <alignment vertical="center"/>
    </xf>
    <xf numFmtId="0" fontId="4" fillId="0" borderId="0" xfId="58" applyFont="1" applyFill="1" applyAlignment="1">
      <alignment horizontal="center"/>
    </xf>
    <xf numFmtId="0" fontId="4" fillId="0" borderId="0" xfId="58" applyFont="1" applyAlignment="1">
      <alignment horizontal="center" vertical="top"/>
    </xf>
    <xf numFmtId="0" fontId="2" fillId="0" borderId="0" xfId="58" applyFont="1" applyFill="1" applyAlignment="1">
      <alignment vertical="top"/>
    </xf>
    <xf numFmtId="0" fontId="4" fillId="0" borderId="0" xfId="58" applyFont="1" applyFill="1" applyAlignment="1">
      <alignment vertical="top"/>
    </xf>
    <xf numFmtId="0" fontId="4" fillId="0" borderId="0" xfId="58" applyFont="1" applyFill="1"/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center"/>
    </xf>
    <xf numFmtId="0" fontId="0" fillId="2" borderId="10" xfId="58" applyFont="1" applyFill="1" applyBorder="1" applyAlignment="1">
      <alignment horizontal="right" vertical="center"/>
    </xf>
    <xf numFmtId="0" fontId="3" fillId="2" borderId="10" xfId="58" applyFont="1" applyFill="1" applyBorder="1" applyAlignment="1">
      <alignment horizontal="center" vertical="center"/>
    </xf>
    <xf numFmtId="49" fontId="2" fillId="3" borderId="1" xfId="58" applyNumberFormat="1" applyFont="1" applyFill="1" applyBorder="1" applyAlignment="1">
      <alignment horizontal="left"/>
    </xf>
    <xf numFmtId="49" fontId="2" fillId="3" borderId="1" xfId="0" applyNumberFormat="1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58" applyNumberFormat="1" applyFont="1" applyFill="1" applyBorder="1" applyAlignment="1">
      <alignment horizontal="left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4" fillId="0" borderId="0" xfId="58" applyFont="1" applyFill="1" applyAlignment="1">
      <alignment vertical="center"/>
    </xf>
    <xf numFmtId="0" fontId="2" fillId="0" borderId="0" xfId="58" applyFont="1" applyAlignment="1">
      <alignment horizontal="right" vertical="top"/>
    </xf>
    <xf numFmtId="49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184" fontId="4" fillId="0" borderId="1" xfId="0" applyNumberFormat="1" applyFont="1" applyBorder="1">
      <alignment vertical="center"/>
    </xf>
    <xf numFmtId="184" fontId="2" fillId="0" borderId="9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4" fontId="2" fillId="4" borderId="9" xfId="0" applyNumberFormat="1" applyFont="1" applyFill="1" applyBorder="1" applyAlignment="1" applyProtection="1">
      <alignment horizontal="right" vertical="center" wrapText="1"/>
    </xf>
    <xf numFmtId="0" fontId="4" fillId="0" borderId="1" xfId="0" applyFont="1" applyFill="1" applyBorder="1" applyAlignment="1">
      <alignment vertical="center"/>
    </xf>
    <xf numFmtId="4" fontId="2" fillId="0" borderId="9" xfId="0" applyNumberFormat="1" applyFont="1" applyFill="1" applyBorder="1" applyAlignment="1" applyProtection="1">
      <alignment horizontal="right" vertical="center" wrapText="1"/>
    </xf>
    <xf numFmtId="4" fontId="4" fillId="0" borderId="1" xfId="0" applyNumberFormat="1" applyFont="1" applyFill="1" applyBorder="1" applyAlignment="1" applyProtection="1">
      <alignment horizontal="right" vertical="center" wrapText="1"/>
    </xf>
    <xf numFmtId="0" fontId="4" fillId="4" borderId="4" xfId="0" applyFont="1" applyFill="1" applyBorder="1" applyAlignment="1">
      <alignment vertical="center"/>
    </xf>
    <xf numFmtId="178" fontId="4" fillId="0" borderId="1" xfId="0" applyNumberFormat="1" applyFont="1" applyFill="1" applyBorder="1" applyAlignment="1" applyProtection="1">
      <alignment vertical="center"/>
    </xf>
    <xf numFmtId="4" fontId="2" fillId="0" borderId="1" xfId="0" applyNumberFormat="1" applyFont="1" applyFill="1" applyBorder="1" applyAlignment="1" applyProtection="1">
      <alignment horizontal="right" vertical="center" wrapText="1"/>
    </xf>
    <xf numFmtId="4" fontId="2" fillId="4" borderId="11" xfId="0" applyNumberFormat="1" applyFont="1" applyFill="1" applyBorder="1" applyAlignment="1" applyProtection="1">
      <alignment horizontal="right" vertical="center" wrapText="1"/>
    </xf>
    <xf numFmtId="0" fontId="4" fillId="0" borderId="4" xfId="0" applyFont="1" applyFill="1" applyBorder="1" applyAlignment="1">
      <alignment vertical="center"/>
    </xf>
    <xf numFmtId="4" fontId="2" fillId="0" borderId="11" xfId="0" applyNumberFormat="1" applyFont="1" applyFill="1" applyBorder="1" applyAlignment="1" applyProtection="1">
      <alignment horizontal="right" vertical="center" wrapText="1"/>
    </xf>
    <xf numFmtId="4" fontId="2" fillId="0" borderId="10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4" borderId="10" xfId="0" applyNumberFormat="1" applyFont="1" applyFill="1" applyBorder="1" applyAlignment="1" applyProtection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4" fontId="2" fillId="4" borderId="1" xfId="0" applyNumberFormat="1" applyFont="1" applyFill="1" applyBorder="1" applyAlignment="1" applyProtection="1">
      <alignment horizontal="right" vertical="center" wrapText="1"/>
    </xf>
    <xf numFmtId="4" fontId="4" fillId="4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4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Border="1">
      <alignment vertical="center"/>
    </xf>
    <xf numFmtId="184" fontId="4" fillId="0" borderId="0" xfId="0" applyNumberFormat="1" applyFont="1" applyBorder="1">
      <alignment vertical="center"/>
    </xf>
    <xf numFmtId="184" fontId="0" fillId="0" borderId="0" xfId="0" applyNumberFormat="1">
      <alignment vertical="center"/>
    </xf>
    <xf numFmtId="184" fontId="4" fillId="0" borderId="0" xfId="58" applyNumberFormat="1" applyFont="1" applyFill="1" applyAlignment="1">
      <alignment vertical="top"/>
    </xf>
    <xf numFmtId="184" fontId="4" fillId="0" borderId="0" xfId="58" applyNumberFormat="1" applyFont="1" applyFill="1"/>
    <xf numFmtId="184" fontId="4" fillId="0" borderId="0" xfId="58" applyNumberFormat="1" applyFont="1" applyFill="1" applyAlignment="1">
      <alignment vertical="center"/>
    </xf>
    <xf numFmtId="184" fontId="5" fillId="0" borderId="7" xfId="58" applyNumberFormat="1" applyFont="1" applyFill="1" applyBorder="1" applyAlignment="1">
      <alignment vertical="center"/>
    </xf>
    <xf numFmtId="184" fontId="5" fillId="0" borderId="1" xfId="58" applyNumberFormat="1" applyFont="1" applyFill="1" applyBorder="1" applyAlignment="1">
      <alignment horizontal="center" vertical="center"/>
    </xf>
    <xf numFmtId="184" fontId="5" fillId="0" borderId="1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4" fillId="0" borderId="0" xfId="58" applyNumberFormat="1" applyFont="1" applyAlignment="1">
      <alignment horizontal="center" vertical="top"/>
    </xf>
    <xf numFmtId="184" fontId="5" fillId="0" borderId="7" xfId="58" applyNumberFormat="1" applyFont="1" applyFill="1" applyBorder="1" applyAlignment="1">
      <alignment horizontal="center" vertical="center"/>
    </xf>
    <xf numFmtId="184" fontId="5" fillId="0" borderId="7" xfId="58" applyNumberFormat="1" applyFont="1" applyFill="1" applyBorder="1" applyAlignment="1">
      <alignment horizontal="center" vertical="center" wrapText="1"/>
    </xf>
    <xf numFmtId="0" fontId="4" fillId="0" borderId="0" xfId="58" applyFont="1" applyFill="1" applyAlignment="1"/>
    <xf numFmtId="0" fontId="5" fillId="0" borderId="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178" fontId="2" fillId="0" borderId="6" xfId="0" applyNumberFormat="1" applyFont="1" applyFill="1" applyBorder="1" applyAlignment="1" applyProtection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58" applyFont="1" applyFill="1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84" fontId="0" fillId="0" borderId="0" xfId="58" applyNumberFormat="1" applyFont="1" applyFill="1" applyAlignment="1">
      <alignment horizontal="right"/>
    </xf>
    <xf numFmtId="184" fontId="1" fillId="0" borderId="0" xfId="58" applyNumberFormat="1" applyFont="1" applyFill="1" applyAlignment="1">
      <alignment horizontal="center"/>
    </xf>
    <xf numFmtId="184" fontId="5" fillId="0" borderId="4" xfId="58" applyNumberFormat="1" applyFont="1" applyFill="1" applyBorder="1" applyAlignment="1">
      <alignment horizontal="center" vertical="center"/>
    </xf>
    <xf numFmtId="184" fontId="5" fillId="0" borderId="6" xfId="58" applyNumberFormat="1" applyFont="1" applyFill="1" applyBorder="1" applyAlignment="1">
      <alignment horizontal="center" vertical="center"/>
    </xf>
    <xf numFmtId="184" fontId="5" fillId="0" borderId="1" xfId="58" applyNumberFormat="1" applyFont="1" applyFill="1" applyBorder="1" applyAlignment="1">
      <alignment horizontal="center" vertical="center"/>
    </xf>
    <xf numFmtId="184" fontId="5" fillId="0" borderId="1" xfId="58" applyNumberFormat="1" applyFont="1" applyFill="1" applyBorder="1" applyAlignment="1">
      <alignment horizontal="center" vertical="center" wrapText="1"/>
    </xf>
    <xf numFmtId="184" fontId="5" fillId="0" borderId="2" xfId="58" applyNumberFormat="1" applyFont="1" applyFill="1" applyBorder="1" applyAlignment="1">
      <alignment horizontal="center" vertical="center" wrapText="1"/>
    </xf>
    <xf numFmtId="184" fontId="5" fillId="0" borderId="13" xfId="58" applyNumberFormat="1" applyFont="1" applyFill="1" applyBorder="1" applyAlignment="1">
      <alignment horizontal="center" vertical="center"/>
    </xf>
    <xf numFmtId="184" fontId="5" fillId="0" borderId="9" xfId="58" applyNumberFormat="1" applyFont="1" applyFill="1" applyBorder="1" applyAlignment="1">
      <alignment horizontal="center" vertical="center" wrapText="1"/>
    </xf>
    <xf numFmtId="184" fontId="5" fillId="0" borderId="10" xfId="58" applyNumberFormat="1" applyFont="1" applyFill="1" applyBorder="1" applyAlignment="1">
      <alignment horizontal="center" vertical="center" wrapText="1"/>
    </xf>
    <xf numFmtId="0" fontId="1" fillId="0" borderId="0" xfId="58" applyFont="1" applyFill="1" applyAlignment="1">
      <alignment horizontal="center"/>
    </xf>
    <xf numFmtId="0" fontId="3" fillId="0" borderId="4" xfId="58" applyFont="1" applyFill="1" applyBorder="1" applyAlignment="1">
      <alignment horizontal="center" vertical="center"/>
    </xf>
    <xf numFmtId="0" fontId="3" fillId="0" borderId="6" xfId="58" applyFont="1" applyFill="1" applyBorder="1" applyAlignment="1">
      <alignment horizontal="center" vertical="center"/>
    </xf>
    <xf numFmtId="0" fontId="3" fillId="0" borderId="7" xfId="58" applyFont="1" applyFill="1" applyBorder="1" applyAlignment="1">
      <alignment horizontal="center" vertical="center"/>
    </xf>
    <xf numFmtId="0" fontId="3" fillId="0" borderId="9" xfId="58" applyFont="1" applyFill="1" applyBorder="1" applyAlignment="1">
      <alignment horizontal="center" vertical="center"/>
    </xf>
    <xf numFmtId="0" fontId="3" fillId="0" borderId="10" xfId="58" applyFont="1" applyFill="1" applyBorder="1" applyAlignment="1">
      <alignment horizontal="center" vertical="center"/>
    </xf>
    <xf numFmtId="0" fontId="3" fillId="0" borderId="9" xfId="58" applyFont="1" applyFill="1" applyBorder="1" applyAlignment="1">
      <alignment horizontal="center" vertical="center" wrapText="1"/>
    </xf>
    <xf numFmtId="0" fontId="3" fillId="0" borderId="10" xfId="58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3" fillId="0" borderId="11" xfId="58" applyFont="1" applyFill="1" applyBorder="1" applyAlignment="1">
      <alignment horizontal="center" vertical="center"/>
    </xf>
    <xf numFmtId="0" fontId="3" fillId="0" borderId="1" xfId="58" applyFont="1" applyFill="1" applyBorder="1" applyAlignment="1">
      <alignment horizontal="center" vertical="center"/>
    </xf>
    <xf numFmtId="0" fontId="3" fillId="0" borderId="5" xfId="58" applyFont="1" applyFill="1" applyBorder="1" applyAlignment="1">
      <alignment horizontal="center" vertical="center"/>
    </xf>
    <xf numFmtId="0" fontId="3" fillId="0" borderId="12" xfId="58" applyFont="1" applyFill="1" applyBorder="1" applyAlignment="1">
      <alignment horizontal="center" vertical="center"/>
    </xf>
    <xf numFmtId="0" fontId="3" fillId="0" borderId="8" xfId="58" applyFont="1" applyFill="1" applyBorder="1" applyAlignment="1">
      <alignment horizontal="center" vertical="center"/>
    </xf>
    <xf numFmtId="0" fontId="0" fillId="2" borderId="4" xfId="58" applyFont="1" applyFill="1" applyBorder="1" applyAlignment="1">
      <alignment horizontal="center" vertical="center"/>
    </xf>
    <xf numFmtId="0" fontId="0" fillId="2" borderId="6" xfId="58" applyFont="1" applyFill="1" applyBorder="1" applyAlignment="1">
      <alignment horizontal="center" vertical="center"/>
    </xf>
    <xf numFmtId="0" fontId="0" fillId="2" borderId="7" xfId="58" applyFont="1" applyFill="1" applyBorder="1" applyAlignment="1">
      <alignment horizontal="center" vertical="center"/>
    </xf>
    <xf numFmtId="0" fontId="1" fillId="0" borderId="0" xfId="22" applyFont="1" applyAlignment="1">
      <alignment horizontal="center" vertical="center" wrapText="1"/>
    </xf>
    <xf numFmtId="0" fontId="3" fillId="0" borderId="2" xfId="22" applyFont="1" applyBorder="1" applyAlignment="1">
      <alignment horizontal="center" vertical="center"/>
    </xf>
    <xf numFmtId="0" fontId="3" fillId="0" borderId="3" xfId="22" applyFont="1" applyBorder="1" applyAlignment="1">
      <alignment horizontal="center" vertical="center"/>
    </xf>
    <xf numFmtId="180" fontId="3" fillId="0" borderId="2" xfId="22" applyNumberFormat="1" applyFont="1" applyBorder="1" applyAlignment="1">
      <alignment horizontal="center" vertical="center"/>
    </xf>
    <xf numFmtId="180" fontId="3" fillId="0" borderId="3" xfId="22" applyNumberFormat="1" applyFont="1" applyBorder="1" applyAlignment="1">
      <alignment horizontal="center" vertical="center"/>
    </xf>
    <xf numFmtId="0" fontId="3" fillId="0" borderId="1" xfId="22" applyFont="1" applyFill="1" applyBorder="1" applyAlignment="1">
      <alignment horizontal="center" vertical="center" wrapText="1"/>
    </xf>
    <xf numFmtId="0" fontId="26" fillId="0" borderId="0" xfId="22" applyAlignment="1">
      <alignment horizontal="left" vertical="center" wrapText="1"/>
    </xf>
    <xf numFmtId="0" fontId="3" fillId="0" borderId="1" xfId="22" applyFont="1" applyBorder="1" applyAlignment="1">
      <alignment horizontal="center" vertical="center"/>
    </xf>
  </cellXfs>
  <cellStyles count="87">
    <cellStyle name="20% - 强调文字颜色 1 2" xfId="2"/>
    <cellStyle name="20% - 强调文字颜色 1 3" xfId="14"/>
    <cellStyle name="20% - 强调文字颜色 2 2" xfId="17"/>
    <cellStyle name="20% - 强调文字颜色 2 3" xfId="7"/>
    <cellStyle name="20% - 强调文字颜色 3 2" xfId="18"/>
    <cellStyle name="20% - 强调文字颜色 3 3" xfId="9"/>
    <cellStyle name="20% - 强调文字颜色 4 2" xfId="19"/>
    <cellStyle name="20% - 强调文字颜色 4 3" xfId="21"/>
    <cellStyle name="20% - 强调文字颜色 5 2" xfId="23"/>
    <cellStyle name="20% - 强调文字颜色 5 3" xfId="6"/>
    <cellStyle name="20% - 强调文字颜色 6 2" xfId="24"/>
    <cellStyle name="20% - 强调文字颜色 6 3" xfId="12"/>
    <cellStyle name="40% - 强调文字颜色 1 2" xfId="8"/>
    <cellStyle name="40% - 强调文字颜色 1 3" xfId="25"/>
    <cellStyle name="40% - 强调文字颜色 2 2" xfId="10"/>
    <cellStyle name="40% - 强调文字颜色 2 3" xfId="26"/>
    <cellStyle name="40% - 强调文字颜色 3 2" xfId="27"/>
    <cellStyle name="40% - 强调文字颜色 3 3" xfId="28"/>
    <cellStyle name="40% - 强调文字颜色 4 2" xfId="5"/>
    <cellStyle name="40% - 强调文字颜色 4 3" xfId="29"/>
    <cellStyle name="40% - 强调文字颜色 5 2" xfId="30"/>
    <cellStyle name="40% - 强调文字颜色 5 3" xfId="31"/>
    <cellStyle name="40% - 强调文字颜色 6 2" xfId="32"/>
    <cellStyle name="40% - 强调文字颜色 6 3" xfId="33"/>
    <cellStyle name="60% - 强调文字颜色 1 2" xfId="34"/>
    <cellStyle name="60% - 强调文字颜色 1 3" xfId="35"/>
    <cellStyle name="60% - 强调文字颜色 2 2" xfId="36"/>
    <cellStyle name="60% - 强调文字颜色 2 3" xfId="4"/>
    <cellStyle name="60% - 强调文字颜色 3 2" xfId="37"/>
    <cellStyle name="60% - 强调文字颜色 3 3" xfId="38"/>
    <cellStyle name="60% - 强调文字颜色 4 2" xfId="39"/>
    <cellStyle name="60% - 强调文字颜色 4 3" xfId="40"/>
    <cellStyle name="60% - 强调文字颜色 5 2" xfId="41"/>
    <cellStyle name="60% - 强调文字颜色 5 3" xfId="42"/>
    <cellStyle name="60% - 强调文字颜色 6 2" xfId="43"/>
    <cellStyle name="60% - 强调文字颜色 6 3" xfId="44"/>
    <cellStyle name="标题 1 2" xfId="45"/>
    <cellStyle name="标题 1 3" xfId="46"/>
    <cellStyle name="标题 2 2" xfId="47"/>
    <cellStyle name="标题 2 3" xfId="48"/>
    <cellStyle name="标题 3 2" xfId="49"/>
    <cellStyle name="标题 3 3" xfId="50"/>
    <cellStyle name="标题 4 2" xfId="51"/>
    <cellStyle name="标题 4 3" xfId="52"/>
    <cellStyle name="标题 5" xfId="53"/>
    <cellStyle name="标题 6" xfId="54"/>
    <cellStyle name="差 2" xfId="55"/>
    <cellStyle name="差 3" xfId="56"/>
    <cellStyle name="常规" xfId="0" builtinId="0"/>
    <cellStyle name="常规 2" xfId="57"/>
    <cellStyle name="常规 3" xfId="20"/>
    <cellStyle name="常规 4" xfId="22"/>
    <cellStyle name="常规_Sheet1" xfId="58"/>
    <cellStyle name="好 2" xfId="59"/>
    <cellStyle name="好 3" xfId="60"/>
    <cellStyle name="汇总 2" xfId="61"/>
    <cellStyle name="汇总 3" xfId="62"/>
    <cellStyle name="计算 2" xfId="3"/>
    <cellStyle name="计算 3" xfId="15"/>
    <cellStyle name="检查单元格 2" xfId="63"/>
    <cellStyle name="检查单元格 3" xfId="64"/>
    <cellStyle name="解释性文本 2" xfId="65"/>
    <cellStyle name="解释性文本 3" xfId="66"/>
    <cellStyle name="警告文本 2" xfId="67"/>
    <cellStyle name="警告文本 3" xfId="68"/>
    <cellStyle name="链接单元格 2" xfId="69"/>
    <cellStyle name="链接单元格 3" xfId="11"/>
    <cellStyle name="强调文字颜色 1 2" xfId="70"/>
    <cellStyle name="强调文字颜色 1 3" xfId="71"/>
    <cellStyle name="强调文字颜色 2 2" xfId="72"/>
    <cellStyle name="强调文字颜色 2 3" xfId="73"/>
    <cellStyle name="强调文字颜色 3 2" xfId="74"/>
    <cellStyle name="强调文字颜色 3 3" xfId="75"/>
    <cellStyle name="强调文字颜色 4 2" xfId="76"/>
    <cellStyle name="强调文字颜色 4 3" xfId="77"/>
    <cellStyle name="强调文字颜色 5 2" xfId="78"/>
    <cellStyle name="强调文字颜色 5 3" xfId="79"/>
    <cellStyle name="强调文字颜色 6 2" xfId="80"/>
    <cellStyle name="强调文字颜色 6 3" xfId="81"/>
    <cellStyle name="适中 2" xfId="16"/>
    <cellStyle name="适中 3" xfId="82"/>
    <cellStyle name="输出 2" xfId="13"/>
    <cellStyle name="输出 3" xfId="1"/>
    <cellStyle name="输入 2" xfId="83"/>
    <cellStyle name="输入 3" xfId="84"/>
    <cellStyle name="注释 2" xfId="85"/>
    <cellStyle name="注释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workbookViewId="0">
      <selection activeCell="G14" sqref="G14"/>
    </sheetView>
  </sheetViews>
  <sheetFormatPr defaultColWidth="9" defaultRowHeight="14.25"/>
  <cols>
    <col min="1" max="1" width="11.25" customWidth="1"/>
    <col min="6" max="6" width="13.375" customWidth="1"/>
  </cols>
  <sheetData>
    <row r="1" spans="1:12" ht="22.9" customHeight="1">
      <c r="A1" s="112" t="s">
        <v>0</v>
      </c>
    </row>
    <row r="7" spans="1:12" ht="73.150000000000006" customHeight="1">
      <c r="A7" s="115" t="s">
        <v>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</row>
    <row r="12" spans="1:12" ht="21.6" customHeight="1">
      <c r="E12" s="113" t="s">
        <v>2</v>
      </c>
      <c r="F12" s="113"/>
    </row>
    <row r="13" spans="1:12" ht="18.75">
      <c r="E13" s="114"/>
      <c r="F13" s="114"/>
    </row>
    <row r="14" spans="1:12" ht="26.45" customHeight="1">
      <c r="E14" s="113" t="s">
        <v>3</v>
      </c>
      <c r="F14" s="113"/>
      <c r="G14" s="28" t="s">
        <v>4</v>
      </c>
    </row>
  </sheetData>
  <mergeCells count="1">
    <mergeCell ref="A7:L7"/>
  </mergeCells>
  <phoneticPr fontId="4" type="noConversion"/>
  <pageMargins left="0.69930555555555596" right="0.69930555555555596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7"/>
  <sheetViews>
    <sheetView workbookViewId="0">
      <selection activeCell="H12" sqref="H12"/>
    </sheetView>
  </sheetViews>
  <sheetFormatPr defaultColWidth="6.875" defaultRowHeight="14.25"/>
  <cols>
    <col min="1" max="1" width="37.625" customWidth="1"/>
    <col min="2" max="2" width="11.25" customWidth="1"/>
    <col min="3" max="3" width="30.5" customWidth="1"/>
    <col min="4" max="4" width="11" customWidth="1"/>
    <col min="5" max="5" width="26.125" customWidth="1"/>
    <col min="6" max="6" width="12.625" customWidth="1"/>
    <col min="7" max="8" width="5.125" customWidth="1"/>
  </cols>
  <sheetData>
    <row r="1" spans="1:7" ht="17.25" customHeight="1">
      <c r="A1" s="116" t="s">
        <v>5</v>
      </c>
      <c r="B1" s="116"/>
      <c r="C1" s="116"/>
      <c r="D1" s="116"/>
      <c r="E1" s="116"/>
      <c r="F1" s="116"/>
      <c r="G1" s="98"/>
    </row>
    <row r="2" spans="1:7" ht="30.75" customHeight="1">
      <c r="A2" s="117" t="s">
        <v>6</v>
      </c>
      <c r="B2" s="117"/>
      <c r="C2" s="117"/>
      <c r="D2" s="117"/>
      <c r="E2" s="117"/>
      <c r="F2" s="117"/>
    </row>
    <row r="3" spans="1:7" ht="14.25" customHeight="1">
      <c r="A3" s="32" t="s">
        <v>7</v>
      </c>
      <c r="D3" s="54"/>
      <c r="F3" s="54" t="s">
        <v>8</v>
      </c>
    </row>
    <row r="4" spans="1:7" ht="13.5" customHeight="1">
      <c r="A4" s="118" t="s">
        <v>9</v>
      </c>
      <c r="B4" s="118"/>
      <c r="C4" s="118" t="s">
        <v>10</v>
      </c>
      <c r="D4" s="118"/>
      <c r="E4" s="118"/>
      <c r="F4" s="118"/>
    </row>
    <row r="5" spans="1:7" ht="13.5" customHeight="1">
      <c r="A5" s="56" t="s">
        <v>11</v>
      </c>
      <c r="B5" s="57" t="s">
        <v>12</v>
      </c>
      <c r="C5" s="57" t="s">
        <v>13</v>
      </c>
      <c r="D5" s="99" t="s">
        <v>12</v>
      </c>
      <c r="E5" s="57" t="s">
        <v>14</v>
      </c>
      <c r="F5" s="57" t="s">
        <v>12</v>
      </c>
    </row>
    <row r="6" spans="1:7" ht="13.5" customHeight="1">
      <c r="A6" s="100" t="s">
        <v>15</v>
      </c>
      <c r="B6" s="60">
        <v>848.43668300000002</v>
      </c>
      <c r="C6" s="101" t="s">
        <v>16</v>
      </c>
      <c r="D6" s="62">
        <f>191.8404+13.9908-29.7+19.354</f>
        <v>195.48519999999999</v>
      </c>
      <c r="E6" s="102" t="s">
        <v>17</v>
      </c>
      <c r="F6" s="60">
        <v>848.43668300000002</v>
      </c>
    </row>
    <row r="7" spans="1:7" ht="13.5" customHeight="1">
      <c r="A7" s="103" t="s">
        <v>18</v>
      </c>
      <c r="B7" s="62"/>
      <c r="C7" s="104" t="s">
        <v>19</v>
      </c>
      <c r="D7" s="62"/>
      <c r="E7" s="105" t="s">
        <v>20</v>
      </c>
      <c r="F7" s="62">
        <f>F6-F8</f>
        <v>814.75668299999995</v>
      </c>
    </row>
    <row r="8" spans="1:7" ht="13.5" customHeight="1">
      <c r="A8" s="103" t="s">
        <v>21</v>
      </c>
      <c r="B8" s="62"/>
      <c r="C8" s="105" t="s">
        <v>22</v>
      </c>
      <c r="D8" s="62"/>
      <c r="E8" s="105" t="s">
        <v>23</v>
      </c>
      <c r="F8" s="62">
        <v>33.68</v>
      </c>
    </row>
    <row r="9" spans="1:7" ht="13.5" customHeight="1">
      <c r="A9" s="103" t="s">
        <v>24</v>
      </c>
      <c r="B9" s="66"/>
      <c r="C9" s="105" t="s">
        <v>25</v>
      </c>
      <c r="D9" s="62"/>
      <c r="E9" s="105" t="s">
        <v>26</v>
      </c>
      <c r="F9" s="62"/>
    </row>
    <row r="10" spans="1:7" ht="13.5" customHeight="1">
      <c r="A10" s="106" t="s">
        <v>27</v>
      </c>
      <c r="B10" s="67"/>
      <c r="C10" s="101" t="s">
        <v>28</v>
      </c>
      <c r="D10" s="62"/>
      <c r="E10" s="105" t="s">
        <v>29</v>
      </c>
      <c r="F10" s="66"/>
    </row>
    <row r="11" spans="1:7" ht="13.5" customHeight="1">
      <c r="A11" s="101" t="s">
        <v>18</v>
      </c>
      <c r="B11" s="62"/>
      <c r="C11" s="105" t="s">
        <v>30</v>
      </c>
      <c r="D11" s="62"/>
      <c r="E11" s="105" t="s">
        <v>31</v>
      </c>
      <c r="F11" s="69"/>
    </row>
    <row r="12" spans="1:7" ht="13.5" customHeight="1">
      <c r="A12" s="101" t="s">
        <v>24</v>
      </c>
      <c r="B12" s="62"/>
      <c r="C12" s="105" t="s">
        <v>32</v>
      </c>
      <c r="D12" s="62">
        <v>13.053599999999999</v>
      </c>
      <c r="E12" s="105" t="s">
        <v>33</v>
      </c>
      <c r="F12" s="66"/>
    </row>
    <row r="13" spans="1:7" ht="13.5" customHeight="1">
      <c r="A13" s="101" t="s">
        <v>34</v>
      </c>
      <c r="B13" s="62"/>
      <c r="C13" s="105" t="s">
        <v>35</v>
      </c>
      <c r="D13" s="62">
        <f>94.9368+1.5504+4.4508+21.3996</f>
        <v>122.33759999999999</v>
      </c>
      <c r="E13" s="102"/>
      <c r="F13" s="70"/>
    </row>
    <row r="14" spans="1:7" ht="13.5" customHeight="1">
      <c r="A14" s="101" t="s">
        <v>36</v>
      </c>
      <c r="B14" s="62"/>
      <c r="C14" s="105" t="s">
        <v>37</v>
      </c>
      <c r="D14" s="62">
        <f>24.0273+1.9014+1.4587+9.68815</f>
        <v>37.07555</v>
      </c>
      <c r="E14" s="102"/>
      <c r="F14" s="72"/>
    </row>
    <row r="15" spans="1:7" ht="13.5" customHeight="1">
      <c r="A15" s="101" t="s">
        <v>38</v>
      </c>
      <c r="B15" s="62"/>
      <c r="C15" s="105" t="s">
        <v>39</v>
      </c>
      <c r="D15" s="62"/>
      <c r="E15" s="102"/>
      <c r="F15" s="72"/>
    </row>
    <row r="16" spans="1:7" ht="13.5" customHeight="1">
      <c r="A16" s="101" t="s">
        <v>40</v>
      </c>
      <c r="B16" s="62"/>
      <c r="C16" s="105" t="s">
        <v>41</v>
      </c>
      <c r="D16" s="62"/>
      <c r="E16" s="102"/>
      <c r="F16" s="72"/>
    </row>
    <row r="17" spans="1:8" ht="13.5" customHeight="1">
      <c r="A17" s="103" t="s">
        <v>42</v>
      </c>
      <c r="B17" s="62"/>
      <c r="C17" s="105" t="s">
        <v>43</v>
      </c>
      <c r="D17" s="62">
        <f>328.07+143.72-21.3996</f>
        <v>450.3904</v>
      </c>
      <c r="E17" s="102"/>
      <c r="F17" s="72"/>
    </row>
    <row r="18" spans="1:8" ht="13.5" customHeight="1">
      <c r="A18" s="103" t="s">
        <v>44</v>
      </c>
      <c r="B18" s="66"/>
      <c r="C18" s="105" t="s">
        <v>45</v>
      </c>
      <c r="D18" s="62"/>
      <c r="E18" s="102"/>
      <c r="F18" s="72"/>
    </row>
    <row r="19" spans="1:8" ht="13.5" customHeight="1">
      <c r="A19" s="106"/>
      <c r="B19" s="73"/>
      <c r="C19" s="101" t="s">
        <v>46</v>
      </c>
      <c r="D19" s="62"/>
      <c r="E19" s="102"/>
      <c r="F19" s="72"/>
    </row>
    <row r="20" spans="1:8" ht="13.5" customHeight="1">
      <c r="A20" s="106"/>
      <c r="B20" s="74"/>
      <c r="C20" s="101" t="s">
        <v>47</v>
      </c>
      <c r="D20" s="62"/>
      <c r="E20" s="102"/>
      <c r="F20" s="72"/>
    </row>
    <row r="21" spans="1:8" ht="13.5" customHeight="1">
      <c r="A21" s="107"/>
      <c r="B21" s="74"/>
      <c r="C21" s="101" t="s">
        <v>48</v>
      </c>
      <c r="D21" s="62"/>
      <c r="E21" s="102"/>
      <c r="F21" s="72"/>
      <c r="G21" s="83"/>
    </row>
    <row r="22" spans="1:8" ht="13.5" customHeight="1">
      <c r="A22" s="107"/>
      <c r="B22" s="74"/>
      <c r="C22" s="101" t="s">
        <v>49</v>
      </c>
      <c r="D22" s="62"/>
      <c r="E22" s="102"/>
      <c r="F22" s="72"/>
      <c r="G22" s="83"/>
    </row>
    <row r="23" spans="1:8" ht="13.5" customHeight="1">
      <c r="A23" s="107"/>
      <c r="B23" s="74"/>
      <c r="C23" s="101" t="s">
        <v>50</v>
      </c>
      <c r="D23" s="62"/>
      <c r="E23" s="102"/>
      <c r="F23" s="72"/>
      <c r="G23" s="83"/>
      <c r="H23" s="83"/>
    </row>
    <row r="24" spans="1:8" ht="13.5" customHeight="1">
      <c r="A24" s="107"/>
      <c r="B24" s="74"/>
      <c r="C24" s="101" t="s">
        <v>51</v>
      </c>
      <c r="D24" s="62">
        <f>17.61804+1.29108+1.30536+9.48582</f>
        <v>29.700299999999999</v>
      </c>
      <c r="E24" s="102"/>
      <c r="F24" s="72"/>
      <c r="G24" s="83"/>
    </row>
    <row r="25" spans="1:8" ht="13.5" customHeight="1">
      <c r="A25" s="107"/>
      <c r="B25" s="74"/>
      <c r="C25" s="101" t="s">
        <v>52</v>
      </c>
      <c r="D25" s="62"/>
      <c r="E25" s="102"/>
      <c r="F25" s="72"/>
      <c r="G25" s="83"/>
    </row>
    <row r="26" spans="1:8" ht="13.5" customHeight="1">
      <c r="A26" s="106"/>
      <c r="B26" s="74"/>
      <c r="C26" s="108" t="s">
        <v>53</v>
      </c>
      <c r="D26" s="62"/>
      <c r="E26" s="102"/>
      <c r="F26" s="72"/>
      <c r="G26" s="83"/>
    </row>
    <row r="27" spans="1:8" ht="13.5" customHeight="1">
      <c r="A27" s="106"/>
      <c r="B27" s="74"/>
      <c r="C27" s="101" t="s">
        <v>54</v>
      </c>
      <c r="D27" s="62"/>
      <c r="E27" s="102"/>
      <c r="F27" s="72"/>
      <c r="G27" s="83"/>
    </row>
    <row r="28" spans="1:8" ht="13.5" customHeight="1">
      <c r="A28" s="109" t="s">
        <v>55</v>
      </c>
      <c r="B28" s="78">
        <v>848.43668300000002</v>
      </c>
      <c r="C28" s="106" t="s">
        <v>56</v>
      </c>
      <c r="D28" s="66"/>
      <c r="E28" s="106"/>
      <c r="F28" s="72"/>
      <c r="G28" s="83"/>
    </row>
    <row r="29" spans="1:8" ht="13.5" customHeight="1">
      <c r="A29" s="106" t="s">
        <v>57</v>
      </c>
      <c r="B29" s="78"/>
      <c r="C29" s="110" t="s">
        <v>58</v>
      </c>
      <c r="D29" s="66"/>
      <c r="E29" s="109" t="s">
        <v>59</v>
      </c>
      <c r="F29" s="78">
        <v>848.43668300000002</v>
      </c>
      <c r="G29" s="83"/>
    </row>
    <row r="30" spans="1:8" ht="13.5" customHeight="1">
      <c r="A30" s="103" t="s">
        <v>60</v>
      </c>
      <c r="B30" s="66"/>
      <c r="C30" s="45"/>
      <c r="D30" s="66"/>
      <c r="E30" s="106" t="s">
        <v>61</v>
      </c>
      <c r="F30" s="72"/>
    </row>
    <row r="31" spans="1:8" ht="13.5" customHeight="1">
      <c r="A31" s="103" t="s">
        <v>62</v>
      </c>
      <c r="B31" s="66"/>
      <c r="C31" s="45"/>
      <c r="D31" s="66"/>
      <c r="E31" s="106"/>
      <c r="F31" s="72"/>
    </row>
    <row r="32" spans="1:8" ht="13.5" customHeight="1">
      <c r="A32" s="103" t="s">
        <v>63</v>
      </c>
      <c r="B32" s="66"/>
      <c r="C32" s="109" t="s">
        <v>59</v>
      </c>
      <c r="D32" s="78">
        <v>848.43668300000002</v>
      </c>
      <c r="E32" s="106"/>
      <c r="F32" s="72"/>
    </row>
    <row r="33" spans="1:6" ht="13.5" customHeight="1">
      <c r="A33" s="103" t="s">
        <v>64</v>
      </c>
      <c r="B33" s="66"/>
      <c r="C33" s="106" t="s">
        <v>65</v>
      </c>
      <c r="D33" s="74"/>
      <c r="E33" s="106"/>
      <c r="F33" s="72"/>
    </row>
    <row r="34" spans="1:6" ht="13.5" customHeight="1">
      <c r="A34" s="101" t="s">
        <v>66</v>
      </c>
      <c r="B34" s="66"/>
      <c r="C34" s="106"/>
      <c r="D34" s="74"/>
      <c r="E34" s="45"/>
      <c r="F34" s="80"/>
    </row>
    <row r="35" spans="1:6" ht="13.5" customHeight="1">
      <c r="A35" s="111" t="s">
        <v>67</v>
      </c>
      <c r="B35" s="78">
        <v>848.43668300000002</v>
      </c>
      <c r="C35" s="109" t="s">
        <v>68</v>
      </c>
      <c r="D35" s="78">
        <v>848.43668300000002</v>
      </c>
      <c r="E35" s="109" t="s">
        <v>68</v>
      </c>
      <c r="F35" s="78">
        <v>848.43668300000002</v>
      </c>
    </row>
    <row r="36" spans="1:6" ht="15.75" customHeight="1">
      <c r="B36" s="83"/>
      <c r="C36" s="83"/>
      <c r="D36" s="83"/>
      <c r="E36" s="83"/>
    </row>
    <row r="37" spans="1:6" ht="15.75" customHeight="1">
      <c r="B37" s="83"/>
      <c r="C37" s="83"/>
      <c r="D37" s="83"/>
      <c r="E37" s="83"/>
    </row>
    <row r="38" spans="1:6" ht="15.75" customHeight="1">
      <c r="B38" s="83"/>
      <c r="C38" s="83"/>
      <c r="E38" s="83"/>
    </row>
    <row r="39" spans="1:6" ht="12.75" customHeight="1">
      <c r="B39" s="83"/>
      <c r="C39" s="83"/>
      <c r="D39" s="83"/>
      <c r="F39" s="83"/>
    </row>
    <row r="40" spans="1:6" ht="12.75" customHeight="1">
      <c r="B40" s="83"/>
      <c r="C40" s="83"/>
      <c r="D40" s="83"/>
    </row>
    <row r="41" spans="1:6" ht="12.75" customHeight="1">
      <c r="C41" s="83"/>
      <c r="D41" s="83"/>
    </row>
    <row r="42" spans="1:6" ht="12.75" customHeight="1">
      <c r="C42" s="83"/>
      <c r="D42" s="83"/>
    </row>
    <row r="43" spans="1:6" ht="12.75" customHeight="1">
      <c r="C43" s="83"/>
      <c r="D43" s="83"/>
    </row>
    <row r="44" spans="1:6" ht="12.75" customHeight="1">
      <c r="C44" s="83"/>
    </row>
    <row r="45" spans="1:6" ht="12.75" customHeight="1">
      <c r="C45" s="83"/>
    </row>
    <row r="46" spans="1:6" ht="12.75" customHeight="1">
      <c r="C46" s="83"/>
    </row>
    <row r="47" spans="1:6" ht="12.75" customHeight="1">
      <c r="C47" s="83"/>
    </row>
  </sheetData>
  <mergeCells count="4">
    <mergeCell ref="A1:F1"/>
    <mergeCell ref="A2:F2"/>
    <mergeCell ref="A4:B4"/>
    <mergeCell ref="C4:F4"/>
  </mergeCells>
  <phoneticPr fontId="4" type="noConversion"/>
  <printOptions horizontalCentered="1"/>
  <pageMargins left="0.55000000000000004" right="0.55000000000000004" top="0.78680555555555598" bottom="0.78680555555555598" header="0.51180555555555596" footer="0.51180555555555596"/>
  <pageSetup paperSize="9" scale="95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8"/>
  <sheetViews>
    <sheetView workbookViewId="0">
      <selection activeCell="I16" sqref="I16"/>
    </sheetView>
  </sheetViews>
  <sheetFormatPr defaultColWidth="8.75" defaultRowHeight="14.25"/>
  <cols>
    <col min="1" max="1" width="5.5" style="87" customWidth="1"/>
    <col min="2" max="3" width="4.625" style="87" customWidth="1"/>
    <col min="4" max="4" width="11.375" style="87" customWidth="1"/>
    <col min="5" max="5" width="8.625" style="87" customWidth="1"/>
    <col min="6" max="6" width="6.75" style="87" customWidth="1"/>
    <col min="7" max="7" width="9.375" style="87" customWidth="1"/>
    <col min="8" max="8" width="8.125" style="87" customWidth="1"/>
    <col min="9" max="9" width="8.625" style="87" customWidth="1"/>
    <col min="10" max="10" width="10.75" style="87" customWidth="1"/>
    <col min="11" max="13" width="8.625" style="87" customWidth="1"/>
    <col min="14" max="14" width="6.625" style="87" customWidth="1"/>
    <col min="15" max="15" width="10.875" style="87" customWidth="1"/>
    <col min="16" max="16384" width="8.75" style="87"/>
  </cols>
  <sheetData>
    <row r="1" spans="1:15" ht="20.25" customHeight="1">
      <c r="A1" s="119" t="s">
        <v>69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1:15" ht="42" customHeight="1">
      <c r="A2" s="120" t="s">
        <v>70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</row>
    <row r="3" spans="1:15" ht="19.5" customHeight="1">
      <c r="A3" s="88" t="s">
        <v>7</v>
      </c>
      <c r="B3" s="88"/>
      <c r="C3" s="88"/>
      <c r="D3" s="89"/>
      <c r="E3" s="90"/>
      <c r="F3" s="90"/>
      <c r="G3" s="90"/>
      <c r="H3" s="90"/>
      <c r="I3" s="90"/>
      <c r="J3" s="90"/>
      <c r="K3" s="90"/>
      <c r="L3" s="90"/>
      <c r="M3" s="90"/>
      <c r="N3" s="90"/>
      <c r="O3" s="95" t="s">
        <v>8</v>
      </c>
    </row>
    <row r="4" spans="1:15" ht="28.5" customHeight="1">
      <c r="A4" s="121" t="s">
        <v>71</v>
      </c>
      <c r="B4" s="122"/>
      <c r="C4" s="122"/>
      <c r="D4" s="91"/>
      <c r="E4" s="123" t="s">
        <v>72</v>
      </c>
      <c r="F4" s="123" t="s">
        <v>73</v>
      </c>
      <c r="G4" s="124" t="s">
        <v>74</v>
      </c>
      <c r="H4" s="124" t="s">
        <v>75</v>
      </c>
      <c r="I4" s="123" t="s">
        <v>76</v>
      </c>
      <c r="J4" s="123"/>
      <c r="K4" s="125" t="s">
        <v>77</v>
      </c>
      <c r="L4" s="124" t="s">
        <v>78</v>
      </c>
      <c r="M4" s="124" t="s">
        <v>79</v>
      </c>
      <c r="N4" s="123" t="s">
        <v>80</v>
      </c>
      <c r="O4" s="127" t="s">
        <v>81</v>
      </c>
    </row>
    <row r="5" spans="1:15" ht="36" customHeight="1">
      <c r="A5" s="93" t="s">
        <v>82</v>
      </c>
      <c r="B5" s="93" t="s">
        <v>83</v>
      </c>
      <c r="C5" s="93" t="s">
        <v>84</v>
      </c>
      <c r="D5" s="92" t="s">
        <v>85</v>
      </c>
      <c r="E5" s="123"/>
      <c r="F5" s="123"/>
      <c r="G5" s="123"/>
      <c r="H5" s="123"/>
      <c r="I5" s="96" t="s">
        <v>12</v>
      </c>
      <c r="J5" s="97" t="s">
        <v>86</v>
      </c>
      <c r="K5" s="126"/>
      <c r="L5" s="123"/>
      <c r="M5" s="123"/>
      <c r="N5" s="123"/>
      <c r="O5" s="128"/>
    </row>
    <row r="6" spans="1:15" ht="18" customHeight="1">
      <c r="A6" s="52"/>
      <c r="B6" s="52"/>
      <c r="C6" s="52"/>
      <c r="D6" s="52"/>
      <c r="E6" s="94">
        <v>1</v>
      </c>
      <c r="F6" s="94">
        <v>2</v>
      </c>
      <c r="G6" s="94">
        <v>3</v>
      </c>
      <c r="H6" s="94">
        <v>4</v>
      </c>
      <c r="I6" s="94">
        <v>5</v>
      </c>
      <c r="J6" s="94">
        <v>6</v>
      </c>
      <c r="K6" s="94">
        <v>7</v>
      </c>
      <c r="L6" s="94">
        <v>8</v>
      </c>
      <c r="M6" s="94">
        <v>9</v>
      </c>
      <c r="N6" s="94">
        <v>10</v>
      </c>
      <c r="O6" s="94">
        <v>11</v>
      </c>
    </row>
    <row r="7" spans="1:15" ht="18" customHeight="1">
      <c r="A7" s="52">
        <v>201</v>
      </c>
      <c r="B7" s="52" t="s">
        <v>87</v>
      </c>
      <c r="C7" s="52" t="s">
        <v>88</v>
      </c>
      <c r="D7" s="52" t="s">
        <v>89</v>
      </c>
      <c r="E7" s="52">
        <v>162.49</v>
      </c>
      <c r="F7" s="52"/>
      <c r="G7" s="52">
        <v>162.49</v>
      </c>
      <c r="H7" s="52"/>
      <c r="I7" s="52"/>
      <c r="J7" s="52"/>
      <c r="K7" s="52"/>
      <c r="L7" s="52"/>
      <c r="M7" s="52"/>
      <c r="N7" s="52"/>
      <c r="O7" s="52"/>
    </row>
    <row r="8" spans="1:15" ht="18" customHeight="1">
      <c r="A8" s="52" t="s">
        <v>90</v>
      </c>
      <c r="B8" s="52" t="s">
        <v>87</v>
      </c>
      <c r="C8" s="52" t="s">
        <v>87</v>
      </c>
      <c r="D8" s="52" t="s">
        <v>91</v>
      </c>
      <c r="E8" s="52">
        <v>33</v>
      </c>
      <c r="F8" s="52"/>
      <c r="G8" s="52">
        <v>33</v>
      </c>
      <c r="H8" s="52"/>
      <c r="I8" s="52"/>
      <c r="J8" s="52"/>
      <c r="K8" s="52"/>
      <c r="L8" s="52"/>
      <c r="M8" s="52"/>
      <c r="N8" s="52"/>
      <c r="O8" s="52"/>
    </row>
    <row r="9" spans="1:15" ht="18" customHeight="1">
      <c r="A9" s="52" t="s">
        <v>92</v>
      </c>
      <c r="B9" s="52" t="s">
        <v>88</v>
      </c>
      <c r="C9" s="52" t="s">
        <v>93</v>
      </c>
      <c r="D9" s="52" t="s">
        <v>94</v>
      </c>
      <c r="E9" s="52">
        <v>13.05</v>
      </c>
      <c r="F9" s="52"/>
      <c r="G9" s="52">
        <v>13.05</v>
      </c>
      <c r="H9" s="52"/>
      <c r="I9" s="52"/>
      <c r="J9" s="52"/>
      <c r="K9" s="52"/>
      <c r="L9" s="52"/>
      <c r="M9" s="52"/>
      <c r="N9" s="52"/>
      <c r="O9" s="52"/>
    </row>
    <row r="10" spans="1:15" ht="18" customHeight="1">
      <c r="A10" s="52" t="s">
        <v>95</v>
      </c>
      <c r="B10" s="52" t="s">
        <v>96</v>
      </c>
      <c r="C10" s="52" t="s">
        <v>97</v>
      </c>
      <c r="D10" s="52" t="s">
        <v>98</v>
      </c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</row>
    <row r="11" spans="1:15" ht="18" customHeight="1">
      <c r="A11" s="52" t="s">
        <v>99</v>
      </c>
      <c r="B11" s="52" t="s">
        <v>88</v>
      </c>
      <c r="C11" s="52" t="s">
        <v>100</v>
      </c>
      <c r="D11" s="52" t="s">
        <v>101</v>
      </c>
      <c r="E11" s="52">
        <f>450.39-185.626+22.54</f>
        <v>287.30399999999997</v>
      </c>
      <c r="F11" s="52"/>
      <c r="G11" s="52">
        <f>450.39-185.626+22.54</f>
        <v>287.30399999999997</v>
      </c>
      <c r="H11" s="52"/>
      <c r="I11" s="52"/>
      <c r="J11" s="52"/>
      <c r="K11" s="52"/>
      <c r="L11" s="52"/>
      <c r="M11" s="52"/>
      <c r="N11" s="52"/>
      <c r="O11" s="52"/>
    </row>
    <row r="12" spans="1:15" ht="18" customHeight="1">
      <c r="A12" s="52" t="s">
        <v>99</v>
      </c>
      <c r="B12" s="52" t="s">
        <v>96</v>
      </c>
      <c r="C12" s="52" t="s">
        <v>102</v>
      </c>
      <c r="D12" s="52" t="s">
        <v>103</v>
      </c>
      <c r="E12" s="52">
        <v>185.62</v>
      </c>
      <c r="F12" s="52"/>
      <c r="G12" s="52">
        <v>185.62</v>
      </c>
      <c r="H12" s="52"/>
      <c r="I12" s="52"/>
      <c r="J12" s="52"/>
      <c r="K12" s="52"/>
      <c r="L12" s="52"/>
      <c r="M12" s="52"/>
      <c r="N12" s="52"/>
      <c r="O12" s="52"/>
    </row>
    <row r="13" spans="1:15" ht="18" customHeight="1">
      <c r="A13" s="52" t="s">
        <v>104</v>
      </c>
      <c r="B13" s="52" t="s">
        <v>105</v>
      </c>
      <c r="C13" s="52" t="s">
        <v>102</v>
      </c>
      <c r="D13" s="52" t="s">
        <v>106</v>
      </c>
      <c r="E13" s="52">
        <v>13.2</v>
      </c>
      <c r="F13" s="52"/>
      <c r="G13" s="52">
        <v>13.2</v>
      </c>
      <c r="H13" s="52"/>
      <c r="I13" s="52"/>
      <c r="J13" s="52"/>
      <c r="K13" s="52"/>
      <c r="L13" s="52"/>
      <c r="M13" s="52"/>
      <c r="N13" s="52"/>
      <c r="O13" s="52"/>
    </row>
    <row r="14" spans="1:15" ht="18" customHeight="1">
      <c r="A14" s="52" t="s">
        <v>95</v>
      </c>
      <c r="B14" s="52" t="s">
        <v>107</v>
      </c>
      <c r="C14" s="52" t="s">
        <v>88</v>
      </c>
      <c r="D14" s="52" t="s">
        <v>108</v>
      </c>
      <c r="E14" s="53">
        <f>24.0273+1.9014+1.4587+9.68815-6.6582+0.5069-0.4826-3.663395</f>
        <v>26.778255000000001</v>
      </c>
      <c r="F14" s="52"/>
      <c r="G14" s="53">
        <f>24.0273+1.9014+1.4587+9.68815-6.6582+0.5069-0.4826-3.663395</f>
        <v>26.778255000000001</v>
      </c>
      <c r="H14" s="52"/>
      <c r="I14" s="52"/>
      <c r="J14" s="52"/>
      <c r="K14" s="52"/>
      <c r="L14" s="52"/>
      <c r="M14" s="52"/>
      <c r="N14" s="52"/>
      <c r="O14" s="52"/>
    </row>
    <row r="15" spans="1:15" ht="18" customHeight="1">
      <c r="A15" s="52" t="s">
        <v>109</v>
      </c>
      <c r="B15" s="52" t="s">
        <v>110</v>
      </c>
      <c r="C15" s="52" t="s">
        <v>88</v>
      </c>
      <c r="D15" s="52" t="s">
        <v>111</v>
      </c>
      <c r="E15" s="52">
        <v>28</v>
      </c>
      <c r="F15" s="52"/>
      <c r="G15" s="52">
        <v>28</v>
      </c>
      <c r="H15" s="52"/>
      <c r="I15" s="52"/>
      <c r="J15" s="52"/>
      <c r="K15" s="52"/>
      <c r="L15" s="52"/>
      <c r="M15" s="52"/>
      <c r="N15" s="52"/>
      <c r="O15" s="52"/>
    </row>
    <row r="16" spans="1:15" ht="18" customHeight="1">
      <c r="A16" s="52" t="s">
        <v>104</v>
      </c>
      <c r="B16" s="52" t="s">
        <v>102</v>
      </c>
      <c r="C16" s="52" t="s">
        <v>88</v>
      </c>
      <c r="D16" s="52" t="s">
        <v>112</v>
      </c>
      <c r="E16" s="52">
        <v>99</v>
      </c>
      <c r="F16" s="52"/>
      <c r="G16" s="52">
        <v>99</v>
      </c>
      <c r="H16" s="52"/>
      <c r="I16" s="52"/>
      <c r="J16" s="52"/>
      <c r="K16" s="52"/>
      <c r="L16" s="52"/>
      <c r="M16" s="52"/>
      <c r="N16" s="52"/>
      <c r="O16" s="52"/>
    </row>
    <row r="17" spans="1:15" ht="18" customHeight="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</row>
    <row r="18" spans="1:15" ht="18" customHeight="1">
      <c r="A18" s="52"/>
      <c r="B18" s="52"/>
      <c r="C18" s="52"/>
      <c r="D18" s="94" t="s">
        <v>113</v>
      </c>
      <c r="E18" s="52">
        <f>SUM(E7:E17)</f>
        <v>848.44225500000005</v>
      </c>
      <c r="F18" s="52"/>
      <c r="G18" s="52">
        <f>SUM(G7:G17)</f>
        <v>848.44225500000005</v>
      </c>
      <c r="H18" s="52"/>
      <c r="I18" s="52"/>
      <c r="J18" s="52"/>
      <c r="K18" s="52"/>
      <c r="L18" s="52"/>
      <c r="M18" s="52"/>
      <c r="N18" s="52"/>
      <c r="O18" s="52"/>
    </row>
  </sheetData>
  <mergeCells count="13">
    <mergeCell ref="A1:O1"/>
    <mergeCell ref="A2:O2"/>
    <mergeCell ref="A4:C4"/>
    <mergeCell ref="I4:J4"/>
    <mergeCell ref="E4:E5"/>
    <mergeCell ref="F4:F5"/>
    <mergeCell ref="G4:G5"/>
    <mergeCell ref="H4:H5"/>
    <mergeCell ref="K4:K5"/>
    <mergeCell ref="L4:L5"/>
    <mergeCell ref="M4:M5"/>
    <mergeCell ref="N4:N5"/>
    <mergeCell ref="O4:O5"/>
  </mergeCells>
  <phoneticPr fontId="4" type="noConversion"/>
  <printOptions horizontalCentered="1"/>
  <pageMargins left="0.55000000000000004" right="0.55000000000000004" top="0.78680555555555598" bottom="0.78680555555555598" header="0.51180555555555596" footer="0.51180555555555596"/>
  <pageSetup paperSize="9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G12" sqref="G12"/>
    </sheetView>
  </sheetViews>
  <sheetFormatPr defaultColWidth="9" defaultRowHeight="14.25"/>
  <cols>
    <col min="1" max="3" width="5.625" customWidth="1"/>
    <col min="4" max="9" width="14.625" customWidth="1"/>
    <col min="10" max="10" width="16.25" customWidth="1"/>
  </cols>
  <sheetData>
    <row r="1" spans="1:10" ht="18.75" customHeight="1">
      <c r="A1" s="116" t="s">
        <v>114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0" ht="33" customHeight="1">
      <c r="A2" s="129" t="s">
        <v>115</v>
      </c>
      <c r="B2" s="129"/>
      <c r="C2" s="129"/>
      <c r="D2" s="129"/>
      <c r="E2" s="129"/>
      <c r="F2" s="129"/>
      <c r="G2" s="129"/>
      <c r="H2" s="129"/>
      <c r="I2" s="129"/>
      <c r="J2" s="129"/>
    </row>
    <row r="3" spans="1:10" ht="19.5" customHeight="1">
      <c r="A3" s="31" t="s">
        <v>7</v>
      </c>
      <c r="B3" s="32"/>
      <c r="C3" s="32"/>
      <c r="D3" s="33"/>
      <c r="E3" s="48"/>
      <c r="F3" s="48"/>
      <c r="G3" s="48"/>
      <c r="H3" s="48"/>
      <c r="I3" s="48"/>
      <c r="J3" s="49" t="s">
        <v>8</v>
      </c>
    </row>
    <row r="4" spans="1:10" ht="28.5" customHeight="1">
      <c r="A4" s="130" t="s">
        <v>71</v>
      </c>
      <c r="B4" s="131"/>
      <c r="C4" s="132"/>
      <c r="D4" s="133" t="s">
        <v>85</v>
      </c>
      <c r="E4" s="133" t="s">
        <v>72</v>
      </c>
      <c r="F4" s="133" t="s">
        <v>116</v>
      </c>
      <c r="G4" s="133" t="s">
        <v>117</v>
      </c>
      <c r="H4" s="135" t="s">
        <v>118</v>
      </c>
      <c r="I4" s="135" t="s">
        <v>119</v>
      </c>
      <c r="J4" s="133" t="s">
        <v>120</v>
      </c>
    </row>
    <row r="5" spans="1:10" ht="28.5" customHeight="1">
      <c r="A5" s="35" t="s">
        <v>82</v>
      </c>
      <c r="B5" s="35" t="s">
        <v>83</v>
      </c>
      <c r="C5" s="35" t="s">
        <v>84</v>
      </c>
      <c r="D5" s="134"/>
      <c r="E5" s="134"/>
      <c r="F5" s="134"/>
      <c r="G5" s="134"/>
      <c r="H5" s="136"/>
      <c r="I5" s="136"/>
      <c r="J5" s="134"/>
    </row>
    <row r="6" spans="1:10" ht="19.5" customHeight="1">
      <c r="A6" s="25"/>
      <c r="B6" s="25"/>
      <c r="C6" s="25"/>
      <c r="D6" s="25"/>
      <c r="E6" s="26">
        <v>1</v>
      </c>
      <c r="F6" s="26">
        <v>2</v>
      </c>
      <c r="G6" s="26">
        <v>3</v>
      </c>
      <c r="H6" s="26">
        <v>4</v>
      </c>
      <c r="I6" s="26">
        <v>5</v>
      </c>
      <c r="J6" s="26">
        <v>6</v>
      </c>
    </row>
    <row r="7" spans="1:10" ht="19.5" customHeight="1">
      <c r="A7" s="50">
        <v>201</v>
      </c>
      <c r="B7" s="50" t="s">
        <v>87</v>
      </c>
      <c r="C7" s="50" t="s">
        <v>88</v>
      </c>
      <c r="D7" s="51" t="s">
        <v>89</v>
      </c>
      <c r="E7" s="52">
        <v>162.49</v>
      </c>
      <c r="F7" s="52">
        <v>162.49</v>
      </c>
      <c r="G7" s="25"/>
      <c r="H7" s="25"/>
      <c r="I7" s="25"/>
      <c r="J7" s="25"/>
    </row>
    <row r="8" spans="1:10" ht="19.5" customHeight="1">
      <c r="A8" s="50" t="s">
        <v>90</v>
      </c>
      <c r="B8" s="50" t="s">
        <v>87</v>
      </c>
      <c r="C8" s="50" t="s">
        <v>87</v>
      </c>
      <c r="D8" s="51" t="s">
        <v>91</v>
      </c>
      <c r="E8" s="52">
        <v>33</v>
      </c>
      <c r="F8" s="52">
        <v>33</v>
      </c>
      <c r="G8" s="25"/>
      <c r="H8" s="25"/>
      <c r="I8" s="25"/>
      <c r="J8" s="25"/>
    </row>
    <row r="9" spans="1:10" ht="19.5" customHeight="1">
      <c r="A9" s="50" t="s">
        <v>92</v>
      </c>
      <c r="B9" s="50" t="s">
        <v>88</v>
      </c>
      <c r="C9" s="50" t="s">
        <v>93</v>
      </c>
      <c r="D9" s="51" t="s">
        <v>94</v>
      </c>
      <c r="E9" s="52">
        <v>13.05</v>
      </c>
      <c r="F9" s="52">
        <v>13.05</v>
      </c>
      <c r="G9" s="25"/>
      <c r="H9" s="25"/>
      <c r="I9" s="25"/>
      <c r="J9" s="25"/>
    </row>
    <row r="10" spans="1:10" ht="19.5" customHeight="1">
      <c r="A10" s="50" t="s">
        <v>95</v>
      </c>
      <c r="B10" s="50" t="s">
        <v>96</v>
      </c>
      <c r="C10" s="50" t="s">
        <v>97</v>
      </c>
      <c r="D10" s="51" t="s">
        <v>98</v>
      </c>
      <c r="E10" s="52"/>
      <c r="F10" s="52"/>
      <c r="G10" s="25"/>
      <c r="H10" s="25"/>
      <c r="I10" s="25"/>
      <c r="J10" s="25"/>
    </row>
    <row r="11" spans="1:10" ht="19.5" customHeight="1">
      <c r="A11" s="50" t="s">
        <v>99</v>
      </c>
      <c r="B11" s="50" t="s">
        <v>88</v>
      </c>
      <c r="C11" s="50" t="s">
        <v>100</v>
      </c>
      <c r="D11" s="51" t="s">
        <v>101</v>
      </c>
      <c r="E11" s="52">
        <f>450.39-185.626+22.54</f>
        <v>287.30399999999997</v>
      </c>
      <c r="F11" s="52">
        <f>450.39-185.626+22.54</f>
        <v>287.30399999999997</v>
      </c>
      <c r="G11" s="25"/>
      <c r="H11" s="25"/>
      <c r="I11" s="25"/>
      <c r="J11" s="25"/>
    </row>
    <row r="12" spans="1:10" ht="19.5" customHeight="1">
      <c r="A12" s="50" t="s">
        <v>99</v>
      </c>
      <c r="B12" s="50" t="s">
        <v>96</v>
      </c>
      <c r="C12" s="50" t="s">
        <v>102</v>
      </c>
      <c r="D12" s="51" t="s">
        <v>103</v>
      </c>
      <c r="E12" s="52">
        <v>185.62</v>
      </c>
      <c r="F12" s="52">
        <v>185.62</v>
      </c>
      <c r="G12" s="25"/>
      <c r="H12" s="25"/>
      <c r="I12" s="25"/>
      <c r="J12" s="25"/>
    </row>
    <row r="13" spans="1:10" ht="19.5" customHeight="1">
      <c r="A13" s="50" t="s">
        <v>104</v>
      </c>
      <c r="B13" s="50" t="s">
        <v>105</v>
      </c>
      <c r="C13" s="50" t="s">
        <v>102</v>
      </c>
      <c r="D13" s="51" t="s">
        <v>106</v>
      </c>
      <c r="E13" s="52">
        <v>13.2</v>
      </c>
      <c r="F13" s="52">
        <v>13.2</v>
      </c>
      <c r="G13" s="25"/>
      <c r="H13" s="25"/>
      <c r="I13" s="25"/>
      <c r="J13" s="25"/>
    </row>
    <row r="14" spans="1:10" ht="19.5" customHeight="1">
      <c r="A14" s="50" t="s">
        <v>95</v>
      </c>
      <c r="B14" s="50" t="s">
        <v>107</v>
      </c>
      <c r="C14" s="50" t="s">
        <v>88</v>
      </c>
      <c r="D14" s="51" t="s">
        <v>108</v>
      </c>
      <c r="E14" s="53">
        <f>24.0273+1.9014+1.4587+9.68815-6.6582+0.5069-0.4826-3.663395</f>
        <v>26.778255000000001</v>
      </c>
      <c r="F14" s="53">
        <f>24.0273+1.9014+1.4587+9.68815-6.6582+0.5069-0.4826-3.663395</f>
        <v>26.778255000000001</v>
      </c>
      <c r="G14" s="25"/>
      <c r="H14" s="25"/>
      <c r="I14" s="25"/>
      <c r="J14" s="25"/>
    </row>
    <row r="15" spans="1:10" ht="19.5" customHeight="1">
      <c r="A15" s="50" t="s">
        <v>109</v>
      </c>
      <c r="B15" s="50" t="s">
        <v>110</v>
      </c>
      <c r="C15" s="50" t="s">
        <v>88</v>
      </c>
      <c r="D15" s="51" t="s">
        <v>111</v>
      </c>
      <c r="E15" s="52">
        <v>28</v>
      </c>
      <c r="F15" s="52">
        <v>28</v>
      </c>
      <c r="G15" s="25"/>
      <c r="H15" s="25"/>
      <c r="I15" s="25"/>
      <c r="J15" s="25"/>
    </row>
    <row r="16" spans="1:10" ht="19.5" customHeight="1">
      <c r="A16" s="50" t="s">
        <v>104</v>
      </c>
      <c r="B16" s="50" t="s">
        <v>102</v>
      </c>
      <c r="C16" s="50" t="s">
        <v>88</v>
      </c>
      <c r="D16" s="51" t="s">
        <v>112</v>
      </c>
      <c r="E16" s="52">
        <v>99</v>
      </c>
      <c r="F16" s="52">
        <v>99</v>
      </c>
      <c r="G16" s="25"/>
      <c r="H16" s="25"/>
      <c r="I16" s="25"/>
      <c r="J16" s="25"/>
    </row>
    <row r="17" spans="1:10" ht="19.5" customHeight="1">
      <c r="A17" s="25"/>
      <c r="B17" s="25"/>
      <c r="C17" s="25"/>
      <c r="D17" s="26" t="s">
        <v>113</v>
      </c>
      <c r="E17" s="52">
        <f>SUM(E7:E16)</f>
        <v>848.44225500000005</v>
      </c>
      <c r="F17" s="52">
        <f>SUM(F7:F16)</f>
        <v>848.44225500000005</v>
      </c>
      <c r="G17" s="25"/>
      <c r="H17" s="25"/>
      <c r="I17" s="25"/>
      <c r="J17" s="25"/>
    </row>
    <row r="18" spans="1:10" ht="11.1" customHeight="1">
      <c r="A18" s="84"/>
      <c r="B18" s="84"/>
      <c r="C18" s="84"/>
      <c r="D18" s="85"/>
      <c r="E18" s="86"/>
    </row>
    <row r="19" spans="1:10">
      <c r="D19" s="85"/>
      <c r="E19" s="85"/>
    </row>
    <row r="20" spans="1:10">
      <c r="D20" s="85"/>
      <c r="E20" s="85"/>
    </row>
  </sheetData>
  <mergeCells count="10">
    <mergeCell ref="A1:J1"/>
    <mergeCell ref="A2:J2"/>
    <mergeCell ref="A4:C4"/>
    <mergeCell ref="D4:D5"/>
    <mergeCell ref="E4:E5"/>
    <mergeCell ref="F4:F5"/>
    <mergeCell ref="G4:G5"/>
    <mergeCell ref="H4:H5"/>
    <mergeCell ref="I4:I5"/>
    <mergeCell ref="J4:J5"/>
  </mergeCells>
  <phoneticPr fontId="4" type="noConversion"/>
  <printOptions horizontalCentered="1"/>
  <pageMargins left="0.55000000000000004" right="0.55000000000000004" top="0.98402777777777795" bottom="0.98402777777777795" header="0.51180555555555596" footer="0.51180555555555596"/>
  <pageSetup paperSize="9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5"/>
  <sheetViews>
    <sheetView workbookViewId="0">
      <selection activeCell="B17" sqref="B17"/>
    </sheetView>
  </sheetViews>
  <sheetFormatPr defaultColWidth="6.875" defaultRowHeight="12.75" customHeight="1"/>
  <cols>
    <col min="1" max="1" width="29.375" customWidth="1"/>
    <col min="2" max="2" width="10.875" customWidth="1"/>
    <col min="3" max="3" width="21" customWidth="1"/>
    <col min="4" max="5" width="11.625" customWidth="1"/>
    <col min="6" max="6" width="17.5" customWidth="1"/>
    <col min="7" max="8" width="11.625" customWidth="1"/>
    <col min="9" max="10" width="5.125" customWidth="1"/>
  </cols>
  <sheetData>
    <row r="1" spans="1:10" ht="16.5" customHeight="1">
      <c r="A1" s="116" t="s">
        <v>121</v>
      </c>
      <c r="B1" s="116"/>
      <c r="C1" s="116"/>
      <c r="D1" s="116"/>
      <c r="E1" s="116"/>
      <c r="F1" s="116"/>
      <c r="G1" s="116"/>
      <c r="H1" s="116"/>
    </row>
    <row r="2" spans="1:10" ht="30.75" customHeight="1">
      <c r="A2" s="117" t="s">
        <v>122</v>
      </c>
      <c r="B2" s="117"/>
      <c r="C2" s="117"/>
      <c r="D2" s="117"/>
      <c r="E2" s="117"/>
      <c r="F2" s="117"/>
      <c r="G2" s="117"/>
      <c r="H2" s="117"/>
    </row>
    <row r="3" spans="1:10" ht="15.75" customHeight="1">
      <c r="D3" s="54"/>
      <c r="E3" s="54"/>
      <c r="H3" s="55" t="s">
        <v>8</v>
      </c>
    </row>
    <row r="4" spans="1:10" ht="15" customHeight="1">
      <c r="A4" s="118" t="s">
        <v>123</v>
      </c>
      <c r="B4" s="137"/>
      <c r="C4" s="138" t="s">
        <v>124</v>
      </c>
      <c r="D4" s="138"/>
      <c r="E4" s="138"/>
      <c r="F4" s="138"/>
      <c r="G4" s="138"/>
      <c r="H4" s="138"/>
    </row>
    <row r="5" spans="1:10" ht="30" customHeight="1">
      <c r="A5" s="56" t="s">
        <v>11</v>
      </c>
      <c r="B5" s="57" t="s">
        <v>12</v>
      </c>
      <c r="C5" s="57" t="s">
        <v>125</v>
      </c>
      <c r="D5" s="58" t="s">
        <v>126</v>
      </c>
      <c r="E5" s="58" t="s">
        <v>127</v>
      </c>
      <c r="F5" s="57" t="s">
        <v>14</v>
      </c>
      <c r="G5" s="58" t="s">
        <v>126</v>
      </c>
      <c r="H5" s="58" t="s">
        <v>127</v>
      </c>
    </row>
    <row r="6" spans="1:10" ht="15" customHeight="1">
      <c r="A6" s="59" t="s">
        <v>15</v>
      </c>
      <c r="B6" s="60">
        <v>848.43668300000002</v>
      </c>
      <c r="C6" s="61" t="s">
        <v>16</v>
      </c>
      <c r="D6" s="62">
        <f>191.8404+13.9908-29.7+19.354</f>
        <v>195.48519999999999</v>
      </c>
      <c r="E6" s="63"/>
      <c r="F6" s="61" t="s">
        <v>17</v>
      </c>
      <c r="G6" s="60">
        <v>848.43668300000002</v>
      </c>
      <c r="H6" s="63"/>
    </row>
    <row r="7" spans="1:10" ht="15" customHeight="1">
      <c r="A7" s="64" t="s">
        <v>18</v>
      </c>
      <c r="B7" s="62"/>
      <c r="C7" s="65" t="s">
        <v>19</v>
      </c>
      <c r="D7" s="62"/>
      <c r="E7" s="63"/>
      <c r="F7" s="61" t="s">
        <v>128</v>
      </c>
      <c r="G7" s="62">
        <v>696.91</v>
      </c>
      <c r="H7" s="63"/>
      <c r="I7" s="83"/>
      <c r="J7" s="83"/>
    </row>
    <row r="8" spans="1:10" ht="15" customHeight="1">
      <c r="A8" s="61" t="s">
        <v>21</v>
      </c>
      <c r="B8" s="62"/>
      <c r="C8" s="61" t="s">
        <v>22</v>
      </c>
      <c r="D8" s="62"/>
      <c r="E8" s="63"/>
      <c r="F8" s="61" t="s">
        <v>129</v>
      </c>
      <c r="G8" s="62">
        <v>33.68</v>
      </c>
      <c r="H8" s="63"/>
      <c r="I8" s="83"/>
      <c r="J8" s="83"/>
    </row>
    <row r="9" spans="1:10" ht="15" customHeight="1">
      <c r="A9" s="64" t="s">
        <v>24</v>
      </c>
      <c r="B9" s="66"/>
      <c r="C9" s="61" t="s">
        <v>25</v>
      </c>
      <c r="D9" s="62"/>
      <c r="E9" s="63"/>
      <c r="F9" s="61" t="s">
        <v>26</v>
      </c>
      <c r="G9" s="62"/>
      <c r="H9" s="63"/>
      <c r="I9" s="83"/>
      <c r="J9" s="83"/>
    </row>
    <row r="10" spans="1:10" ht="15" customHeight="1">
      <c r="A10" s="61" t="s">
        <v>27</v>
      </c>
      <c r="B10" s="67"/>
      <c r="C10" s="61" t="s">
        <v>28</v>
      </c>
      <c r="D10" s="62"/>
      <c r="E10" s="63"/>
      <c r="F10" s="61" t="s">
        <v>130</v>
      </c>
      <c r="G10" s="66"/>
      <c r="H10" s="63"/>
      <c r="I10" s="83"/>
    </row>
    <row r="11" spans="1:10" ht="15" customHeight="1">
      <c r="A11" s="68" t="s">
        <v>18</v>
      </c>
      <c r="B11" s="62"/>
      <c r="C11" s="61" t="s">
        <v>30</v>
      </c>
      <c r="D11" s="62"/>
      <c r="E11" s="63"/>
      <c r="F11" s="61"/>
      <c r="G11" s="69"/>
      <c r="H11" s="63"/>
    </row>
    <row r="12" spans="1:10" ht="15" customHeight="1">
      <c r="A12" s="68" t="s">
        <v>24</v>
      </c>
      <c r="B12" s="62"/>
      <c r="C12" s="61" t="s">
        <v>32</v>
      </c>
      <c r="D12" s="62">
        <v>13.053599999999999</v>
      </c>
      <c r="E12" s="63"/>
      <c r="F12" s="61"/>
      <c r="G12" s="66">
        <f>27.36+21.31+143.72</f>
        <v>192.39</v>
      </c>
      <c r="H12" s="63"/>
    </row>
    <row r="13" spans="1:10" ht="15" customHeight="1">
      <c r="A13" s="68"/>
      <c r="B13" s="62"/>
      <c r="C13" s="61" t="s">
        <v>35</v>
      </c>
      <c r="D13" s="62">
        <f>94.9368+1.5504+4.4508+21.3996</f>
        <v>122.33759999999999</v>
      </c>
      <c r="E13" s="63"/>
      <c r="F13" s="61"/>
      <c r="G13" s="70"/>
      <c r="H13" s="71"/>
    </row>
    <row r="14" spans="1:10" ht="15" customHeight="1">
      <c r="A14" s="68"/>
      <c r="B14" s="62"/>
      <c r="C14" s="61" t="s">
        <v>37</v>
      </c>
      <c r="D14" s="62">
        <f>24.0273+1.9014+1.4587+9.68815</f>
        <v>37.07555</v>
      </c>
      <c r="E14" s="63"/>
      <c r="F14" s="61"/>
      <c r="G14" s="72"/>
      <c r="H14" s="71"/>
    </row>
    <row r="15" spans="1:10" ht="14.25" customHeight="1">
      <c r="A15" s="68"/>
      <c r="B15" s="62"/>
      <c r="C15" s="61" t="s">
        <v>39</v>
      </c>
      <c r="D15" s="62"/>
      <c r="E15" s="63"/>
      <c r="F15" s="61"/>
      <c r="G15" s="72"/>
      <c r="H15" s="71"/>
    </row>
    <row r="16" spans="1:10" ht="14.25" customHeight="1">
      <c r="A16" s="68"/>
      <c r="B16" s="62"/>
      <c r="C16" s="61" t="s">
        <v>41</v>
      </c>
      <c r="D16" s="62"/>
      <c r="E16" s="63"/>
      <c r="F16" s="61"/>
      <c r="G16" s="72"/>
      <c r="H16" s="71"/>
    </row>
    <row r="17" spans="1:10" ht="14.25" customHeight="1">
      <c r="A17" s="64"/>
      <c r="B17" s="62"/>
      <c r="C17" s="61" t="s">
        <v>43</v>
      </c>
      <c r="D17" s="62">
        <f>328.07+143.72-21.3996</f>
        <v>450.3904</v>
      </c>
      <c r="E17" s="63"/>
      <c r="F17" s="61"/>
      <c r="G17" s="72"/>
      <c r="H17" s="71"/>
    </row>
    <row r="18" spans="1:10" ht="14.25" customHeight="1">
      <c r="A18" s="64"/>
      <c r="B18" s="66"/>
      <c r="C18" s="61" t="s">
        <v>45</v>
      </c>
      <c r="D18" s="62"/>
      <c r="E18" s="63"/>
      <c r="F18" s="61"/>
      <c r="G18" s="72"/>
      <c r="H18" s="71"/>
    </row>
    <row r="19" spans="1:10" ht="14.25" customHeight="1">
      <c r="A19" s="61"/>
      <c r="B19" s="73"/>
      <c r="C19" s="61" t="s">
        <v>46</v>
      </c>
      <c r="D19" s="62"/>
      <c r="E19" s="63"/>
      <c r="F19" s="61"/>
      <c r="G19" s="72"/>
      <c r="H19" s="71"/>
    </row>
    <row r="20" spans="1:10" ht="14.25" customHeight="1">
      <c r="A20" s="61"/>
      <c r="B20" s="74"/>
      <c r="C20" s="61" t="s">
        <v>47</v>
      </c>
      <c r="D20" s="62"/>
      <c r="E20" s="63"/>
      <c r="F20" s="61"/>
      <c r="G20" s="72"/>
      <c r="H20" s="71"/>
    </row>
    <row r="21" spans="1:10" ht="14.25" customHeight="1">
      <c r="A21" s="75"/>
      <c r="B21" s="74"/>
      <c r="C21" s="61" t="s">
        <v>48</v>
      </c>
      <c r="D21" s="62"/>
      <c r="E21" s="63"/>
      <c r="F21" s="61"/>
      <c r="G21" s="72"/>
      <c r="H21" s="71"/>
      <c r="I21" s="83"/>
    </row>
    <row r="22" spans="1:10" ht="14.25" customHeight="1">
      <c r="A22" s="76"/>
      <c r="B22" s="74"/>
      <c r="C22" s="61" t="s">
        <v>49</v>
      </c>
      <c r="D22" s="62"/>
      <c r="E22" s="63"/>
      <c r="F22" s="61"/>
      <c r="G22" s="72"/>
      <c r="H22" s="71"/>
      <c r="I22" s="83"/>
    </row>
    <row r="23" spans="1:10" ht="14.25" customHeight="1">
      <c r="A23" s="61"/>
      <c r="B23" s="74"/>
      <c r="C23" s="61" t="s">
        <v>50</v>
      </c>
      <c r="D23" s="62"/>
      <c r="E23" s="63"/>
      <c r="F23" s="61"/>
      <c r="G23" s="72"/>
      <c r="H23" s="71"/>
      <c r="I23" s="83"/>
      <c r="J23" s="83"/>
    </row>
    <row r="24" spans="1:10" ht="14.25" customHeight="1">
      <c r="A24" s="64"/>
      <c r="B24" s="74"/>
      <c r="C24" s="61" t="s">
        <v>51</v>
      </c>
      <c r="D24" s="62">
        <f>17.61804+1.29108+1.30536+9.48582</f>
        <v>29.700299999999999</v>
      </c>
      <c r="E24" s="63"/>
      <c r="F24" s="61"/>
      <c r="G24" s="72"/>
      <c r="H24" s="71"/>
      <c r="I24" s="83"/>
    </row>
    <row r="25" spans="1:10" ht="14.25" customHeight="1">
      <c r="A25" s="64"/>
      <c r="B25" s="74"/>
      <c r="C25" s="61" t="s">
        <v>52</v>
      </c>
      <c r="D25" s="62"/>
      <c r="E25" s="63"/>
      <c r="F25" s="61"/>
      <c r="G25" s="72"/>
      <c r="H25" s="71"/>
      <c r="I25" s="83"/>
    </row>
    <row r="26" spans="1:10" ht="14.25" customHeight="1">
      <c r="A26" s="61"/>
      <c r="B26" s="74"/>
      <c r="C26" s="77" t="s">
        <v>53</v>
      </c>
      <c r="D26" s="62"/>
      <c r="E26" s="63"/>
      <c r="F26" s="61"/>
      <c r="G26" s="72"/>
      <c r="H26" s="71"/>
      <c r="I26" s="83"/>
    </row>
    <row r="27" spans="1:10" ht="14.25" customHeight="1">
      <c r="A27" s="61"/>
      <c r="B27" s="74"/>
      <c r="C27" s="61" t="s">
        <v>54</v>
      </c>
      <c r="D27" s="62"/>
      <c r="E27" s="63"/>
      <c r="F27" s="61"/>
      <c r="G27" s="72"/>
      <c r="H27" s="71"/>
      <c r="I27" s="83"/>
    </row>
    <row r="28" spans="1:10" ht="14.25" customHeight="1">
      <c r="A28" s="76" t="s">
        <v>55</v>
      </c>
      <c r="B28" s="78">
        <v>848.43668300000002</v>
      </c>
      <c r="C28" s="61" t="s">
        <v>56</v>
      </c>
      <c r="D28" s="66"/>
      <c r="E28" s="63"/>
      <c r="F28" s="61"/>
      <c r="G28" s="72"/>
      <c r="H28" s="71"/>
      <c r="I28" s="83"/>
    </row>
    <row r="29" spans="1:10" ht="14.25" customHeight="1">
      <c r="A29" s="61" t="s">
        <v>131</v>
      </c>
      <c r="B29" s="78"/>
      <c r="C29" s="77" t="s">
        <v>58</v>
      </c>
      <c r="D29" s="66"/>
      <c r="E29" s="63"/>
      <c r="F29" s="76"/>
      <c r="H29" s="63"/>
      <c r="I29" s="83"/>
    </row>
    <row r="30" spans="1:10" ht="14.25" customHeight="1">
      <c r="A30" s="64" t="s">
        <v>60</v>
      </c>
      <c r="B30" s="66"/>
      <c r="C30" s="76" t="s">
        <v>59</v>
      </c>
      <c r="D30" s="78">
        <v>848.43668300000002</v>
      </c>
      <c r="E30" s="71"/>
      <c r="F30" s="76" t="s">
        <v>59</v>
      </c>
      <c r="G30" s="78">
        <v>848.43668300000002</v>
      </c>
      <c r="H30" s="79"/>
    </row>
    <row r="31" spans="1:10" ht="14.25" customHeight="1">
      <c r="A31" s="64" t="s">
        <v>62</v>
      </c>
      <c r="B31" s="66"/>
      <c r="C31" s="61" t="s">
        <v>65</v>
      </c>
      <c r="D31" s="74"/>
      <c r="E31" s="71"/>
      <c r="F31" s="61" t="s">
        <v>65</v>
      </c>
      <c r="G31" s="72"/>
      <c r="H31" s="79"/>
    </row>
    <row r="32" spans="1:10" ht="14.25" customHeight="1">
      <c r="A32" s="64"/>
      <c r="B32" s="66"/>
      <c r="C32" s="61"/>
      <c r="D32" s="74"/>
      <c r="E32" s="71"/>
      <c r="F32" s="61"/>
      <c r="G32" s="80"/>
      <c r="H32" s="79"/>
    </row>
    <row r="33" spans="1:8" ht="14.25" customHeight="1">
      <c r="A33" s="81" t="s">
        <v>67</v>
      </c>
      <c r="B33" s="66">
        <v>848.44</v>
      </c>
      <c r="C33" s="76" t="s">
        <v>68</v>
      </c>
      <c r="D33" s="78">
        <v>848.43668300000002</v>
      </c>
      <c r="E33" s="63"/>
      <c r="F33" s="76" t="s">
        <v>68</v>
      </c>
      <c r="G33" s="78">
        <v>848.43668300000002</v>
      </c>
      <c r="H33" s="82"/>
    </row>
    <row r="34" spans="1:8" ht="15.75" customHeight="1">
      <c r="A34" s="83"/>
      <c r="B34" s="83"/>
      <c r="C34" s="83"/>
    </row>
    <row r="35" spans="1:8" ht="15.75" customHeight="1">
      <c r="A35" s="83"/>
      <c r="B35" s="83"/>
      <c r="C35" s="83"/>
    </row>
    <row r="36" spans="1:8" ht="15.75" customHeight="1">
      <c r="C36" s="83"/>
      <c r="D36" s="83"/>
    </row>
    <row r="37" spans="1:8" ht="12.75" customHeight="1">
      <c r="B37" s="83"/>
      <c r="C37" s="83"/>
      <c r="D37" s="83"/>
      <c r="E37" s="83"/>
      <c r="H37" s="83"/>
    </row>
    <row r="38" spans="1:8" ht="12.75" customHeight="1">
      <c r="B38" s="83"/>
      <c r="C38" s="83"/>
      <c r="D38" s="83"/>
      <c r="E38" s="83"/>
    </row>
    <row r="39" spans="1:8" ht="12.75" customHeight="1">
      <c r="C39" s="83"/>
      <c r="D39" s="83"/>
      <c r="E39" s="83"/>
    </row>
    <row r="40" spans="1:8" ht="12.75" customHeight="1">
      <c r="C40" s="83"/>
      <c r="D40" s="83"/>
      <c r="E40" s="83"/>
    </row>
    <row r="41" spans="1:8" ht="12.75" customHeight="1">
      <c r="C41" s="83"/>
      <c r="D41" s="83"/>
      <c r="E41" s="83"/>
    </row>
    <row r="42" spans="1:8" ht="12.75" customHeight="1">
      <c r="C42" s="83"/>
    </row>
    <row r="43" spans="1:8" ht="12.75" customHeight="1">
      <c r="C43" s="83"/>
    </row>
    <row r="44" spans="1:8" ht="12.75" customHeight="1">
      <c r="C44" s="83"/>
    </row>
    <row r="45" spans="1:8" ht="12.75" customHeight="1">
      <c r="C45" s="83"/>
    </row>
  </sheetData>
  <mergeCells count="4">
    <mergeCell ref="A1:H1"/>
    <mergeCell ref="A2:H2"/>
    <mergeCell ref="A4:B4"/>
    <mergeCell ref="C4:H4"/>
  </mergeCells>
  <phoneticPr fontId="4" type="noConversion"/>
  <printOptions horizontalCentered="1"/>
  <pageMargins left="0.55000000000000004" right="0.55000000000000004" top="0.39305555555555599" bottom="0.39305555555555599" header="0.51180555555555596" footer="0.51180555555555596"/>
  <pageSetup paperSize="9"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8"/>
  <sheetViews>
    <sheetView topLeftCell="A7" workbookViewId="0">
      <selection activeCell="F15" sqref="F15"/>
    </sheetView>
  </sheetViews>
  <sheetFormatPr defaultColWidth="9" defaultRowHeight="14.25"/>
  <cols>
    <col min="1" max="3" width="7.625" customWidth="1"/>
    <col min="4" max="7" width="12.625" customWidth="1"/>
  </cols>
  <sheetData>
    <row r="1" spans="1:7" ht="50.25" customHeight="1">
      <c r="A1" s="116" t="s">
        <v>132</v>
      </c>
      <c r="B1" s="116"/>
      <c r="C1" s="116"/>
      <c r="D1" s="116"/>
      <c r="E1" s="116"/>
      <c r="F1" s="116"/>
      <c r="G1" s="116"/>
    </row>
    <row r="2" spans="1:7" ht="51.75" customHeight="1">
      <c r="A2" s="129" t="s">
        <v>133</v>
      </c>
      <c r="B2" s="129"/>
      <c r="C2" s="129"/>
      <c r="D2" s="129"/>
      <c r="E2" s="129"/>
      <c r="F2" s="129"/>
      <c r="G2" s="129"/>
    </row>
    <row r="3" spans="1:7" ht="19.5" customHeight="1">
      <c r="A3" s="31" t="s">
        <v>7</v>
      </c>
      <c r="B3" s="32"/>
      <c r="C3" s="32"/>
      <c r="D3" s="33"/>
      <c r="E3" s="48"/>
      <c r="F3" s="48"/>
      <c r="G3" s="49" t="s">
        <v>8</v>
      </c>
    </row>
    <row r="4" spans="1:7" ht="21.95" customHeight="1">
      <c r="A4" s="130" t="s">
        <v>134</v>
      </c>
      <c r="B4" s="131"/>
      <c r="C4" s="131"/>
      <c r="D4" s="132"/>
      <c r="E4" s="133" t="s">
        <v>113</v>
      </c>
      <c r="F4" s="140" t="s">
        <v>116</v>
      </c>
      <c r="G4" s="141" t="s">
        <v>117</v>
      </c>
    </row>
    <row r="5" spans="1:7" ht="21.95" customHeight="1">
      <c r="A5" s="130" t="s">
        <v>71</v>
      </c>
      <c r="B5" s="131"/>
      <c r="C5" s="132"/>
      <c r="D5" s="133" t="s">
        <v>85</v>
      </c>
      <c r="E5" s="139"/>
      <c r="F5" s="140"/>
      <c r="G5" s="142"/>
    </row>
    <row r="6" spans="1:7" ht="21.95" customHeight="1">
      <c r="A6" s="35" t="s">
        <v>82</v>
      </c>
      <c r="B6" s="35" t="s">
        <v>83</v>
      </c>
      <c r="C6" s="35" t="s">
        <v>84</v>
      </c>
      <c r="D6" s="134"/>
      <c r="E6" s="134"/>
      <c r="F6" s="140"/>
      <c r="G6" s="143"/>
    </row>
    <row r="7" spans="1:7" ht="21.95" customHeight="1">
      <c r="A7" s="25"/>
      <c r="B7" s="25"/>
      <c r="C7" s="25"/>
      <c r="D7" s="25"/>
      <c r="E7" s="26">
        <v>1</v>
      </c>
      <c r="F7" s="26">
        <v>2</v>
      </c>
      <c r="G7" s="26">
        <v>3</v>
      </c>
    </row>
    <row r="8" spans="1:7" ht="21.95" customHeight="1">
      <c r="A8" s="50">
        <v>201</v>
      </c>
      <c r="B8" s="50" t="s">
        <v>87</v>
      </c>
      <c r="C8" s="50" t="s">
        <v>88</v>
      </c>
      <c r="D8" s="51" t="s">
        <v>89</v>
      </c>
      <c r="E8" s="52">
        <v>162.49</v>
      </c>
      <c r="F8" s="52">
        <v>162.49</v>
      </c>
      <c r="G8" s="51"/>
    </row>
    <row r="9" spans="1:7" ht="21.95" customHeight="1">
      <c r="A9" s="50" t="s">
        <v>90</v>
      </c>
      <c r="B9" s="50" t="s">
        <v>87</v>
      </c>
      <c r="C9" s="50" t="s">
        <v>87</v>
      </c>
      <c r="D9" s="51" t="s">
        <v>91</v>
      </c>
      <c r="E9" s="52">
        <v>33</v>
      </c>
      <c r="F9" s="52">
        <v>33</v>
      </c>
      <c r="G9" s="51"/>
    </row>
    <row r="10" spans="1:7" ht="21.95" customHeight="1">
      <c r="A10" s="50" t="s">
        <v>92</v>
      </c>
      <c r="B10" s="50" t="s">
        <v>88</v>
      </c>
      <c r="C10" s="50" t="s">
        <v>93</v>
      </c>
      <c r="D10" s="51" t="s">
        <v>94</v>
      </c>
      <c r="E10" s="52">
        <v>13.05</v>
      </c>
      <c r="F10" s="52">
        <v>13.05</v>
      </c>
      <c r="G10" s="51"/>
    </row>
    <row r="11" spans="1:7" ht="21.95" customHeight="1">
      <c r="A11" s="50" t="s">
        <v>95</v>
      </c>
      <c r="B11" s="50" t="s">
        <v>96</v>
      </c>
      <c r="C11" s="50" t="s">
        <v>97</v>
      </c>
      <c r="D11" s="51" t="s">
        <v>98</v>
      </c>
      <c r="E11" s="52"/>
      <c r="F11" s="52"/>
      <c r="G11" s="51"/>
    </row>
    <row r="12" spans="1:7" ht="21.95" customHeight="1">
      <c r="A12" s="50" t="s">
        <v>99</v>
      </c>
      <c r="B12" s="50" t="s">
        <v>88</v>
      </c>
      <c r="C12" s="50" t="s">
        <v>100</v>
      </c>
      <c r="D12" s="51" t="s">
        <v>101</v>
      </c>
      <c r="E12" s="52">
        <f>450.39-185.626+22.54</f>
        <v>287.30399999999997</v>
      </c>
      <c r="F12" s="52">
        <f>450.39-185.626+22.54</f>
        <v>287.30399999999997</v>
      </c>
      <c r="G12" s="51"/>
    </row>
    <row r="13" spans="1:7" ht="21.95" customHeight="1">
      <c r="A13" s="50" t="s">
        <v>99</v>
      </c>
      <c r="B13" s="50" t="s">
        <v>96</v>
      </c>
      <c r="C13" s="50" t="s">
        <v>102</v>
      </c>
      <c r="D13" s="51" t="s">
        <v>103</v>
      </c>
      <c r="E13" s="52">
        <v>185.62</v>
      </c>
      <c r="F13" s="52">
        <v>185.62</v>
      </c>
      <c r="G13" s="51"/>
    </row>
    <row r="14" spans="1:7" ht="21.95" customHeight="1">
      <c r="A14" s="50" t="s">
        <v>104</v>
      </c>
      <c r="B14" s="50" t="s">
        <v>105</v>
      </c>
      <c r="C14" s="50" t="s">
        <v>102</v>
      </c>
      <c r="D14" s="51" t="s">
        <v>106</v>
      </c>
      <c r="E14" s="52">
        <v>13.2</v>
      </c>
      <c r="F14" s="52">
        <v>13.2</v>
      </c>
      <c r="G14" s="51"/>
    </row>
    <row r="15" spans="1:7" ht="21.95" customHeight="1">
      <c r="A15" s="50" t="s">
        <v>95</v>
      </c>
      <c r="B15" s="50" t="s">
        <v>107</v>
      </c>
      <c r="C15" s="50" t="s">
        <v>88</v>
      </c>
      <c r="D15" s="51" t="s">
        <v>108</v>
      </c>
      <c r="E15" s="53">
        <f>24.0273+1.9014+1.4587+9.68815-6.6582+0.5069-0.4826-3.663395</f>
        <v>26.778255000000001</v>
      </c>
      <c r="F15" s="53">
        <f>24.0273+1.9014+1.4587+9.68815-6.6582+0.5069-0.4826-3.663395</f>
        <v>26.778255000000001</v>
      </c>
      <c r="G15" s="51"/>
    </row>
    <row r="16" spans="1:7" ht="21.95" customHeight="1">
      <c r="A16" s="50" t="s">
        <v>109</v>
      </c>
      <c r="B16" s="50" t="s">
        <v>110</v>
      </c>
      <c r="C16" s="50" t="s">
        <v>88</v>
      </c>
      <c r="D16" s="51" t="s">
        <v>111</v>
      </c>
      <c r="E16" s="52">
        <v>28</v>
      </c>
      <c r="F16" s="52">
        <v>28</v>
      </c>
      <c r="G16" s="51"/>
    </row>
    <row r="17" spans="1:7" ht="21.95" customHeight="1">
      <c r="A17" s="50" t="s">
        <v>104</v>
      </c>
      <c r="B17" s="50" t="s">
        <v>102</v>
      </c>
      <c r="C17" s="50" t="s">
        <v>88</v>
      </c>
      <c r="D17" s="51" t="s">
        <v>112</v>
      </c>
      <c r="E17" s="52">
        <v>99</v>
      </c>
      <c r="F17" s="52">
        <v>99</v>
      </c>
      <c r="G17" s="51"/>
    </row>
    <row r="18" spans="1:7" ht="21.95" customHeight="1">
      <c r="A18" s="51"/>
      <c r="B18" s="51"/>
      <c r="C18" s="51"/>
      <c r="D18" s="51" t="s">
        <v>72</v>
      </c>
      <c r="E18" s="52">
        <f>SUM(E8:E17)</f>
        <v>848.44225500000005</v>
      </c>
      <c r="F18" s="52">
        <f>SUM(F8:F17)</f>
        <v>848.44225500000005</v>
      </c>
      <c r="G18" s="51"/>
    </row>
  </sheetData>
  <mergeCells count="8">
    <mergeCell ref="A1:G1"/>
    <mergeCell ref="A2:G2"/>
    <mergeCell ref="A4:D4"/>
    <mergeCell ref="A5:C5"/>
    <mergeCell ref="D5:D6"/>
    <mergeCell ref="E4:E6"/>
    <mergeCell ref="F4:F6"/>
    <mergeCell ref="G4:G6"/>
  </mergeCells>
  <phoneticPr fontId="4" type="noConversion"/>
  <printOptions horizontalCentered="1"/>
  <pageMargins left="0.74791666666666701" right="0.74791666666666701" top="0.78680555555555598" bottom="0.78680555555555598" header="0.51180555555555596" footer="0.51180555555555596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63"/>
  <sheetViews>
    <sheetView tabSelected="1" topLeftCell="A3" workbookViewId="0">
      <selection activeCell="D19" sqref="D19"/>
    </sheetView>
  </sheetViews>
  <sheetFormatPr defaultColWidth="9" defaultRowHeight="14.25"/>
  <cols>
    <col min="1" max="1" width="7.875" customWidth="1"/>
    <col min="2" max="2" width="7.25" customWidth="1"/>
    <col min="3" max="3" width="22.125" customWidth="1"/>
    <col min="4" max="4" width="15.625" customWidth="1"/>
    <col min="5" max="5" width="15.75" customWidth="1"/>
  </cols>
  <sheetData>
    <row r="1" spans="1:8" ht="46.5" customHeight="1">
      <c r="A1" s="116" t="s">
        <v>135</v>
      </c>
      <c r="B1" s="116"/>
      <c r="C1" s="116"/>
      <c r="D1" s="116"/>
      <c r="E1" s="116"/>
    </row>
    <row r="2" spans="1:8" ht="42.75" customHeight="1">
      <c r="A2" s="129" t="s">
        <v>136</v>
      </c>
      <c r="B2" s="129"/>
      <c r="C2" s="129"/>
      <c r="D2" s="129"/>
      <c r="E2" s="129"/>
    </row>
    <row r="3" spans="1:8" ht="19.5" customHeight="1">
      <c r="A3" s="31" t="s">
        <v>7</v>
      </c>
      <c r="B3" s="32"/>
      <c r="C3" s="33"/>
      <c r="D3" s="33"/>
      <c r="E3" s="34" t="s">
        <v>8</v>
      </c>
    </row>
    <row r="4" spans="1:8" ht="28.5" customHeight="1">
      <c r="A4" s="140" t="s">
        <v>137</v>
      </c>
      <c r="B4" s="140"/>
      <c r="C4" s="140"/>
      <c r="D4" s="130" t="s">
        <v>138</v>
      </c>
      <c r="E4" s="132"/>
    </row>
    <row r="5" spans="1:8" ht="28.5" customHeight="1">
      <c r="A5" s="130" t="s">
        <v>71</v>
      </c>
      <c r="B5" s="131"/>
      <c r="C5" s="133" t="s">
        <v>85</v>
      </c>
      <c r="D5" s="135" t="s">
        <v>126</v>
      </c>
      <c r="E5" s="135" t="s">
        <v>127</v>
      </c>
    </row>
    <row r="6" spans="1:8" ht="22.5" customHeight="1">
      <c r="A6" s="35" t="s">
        <v>82</v>
      </c>
      <c r="B6" s="35" t="s">
        <v>83</v>
      </c>
      <c r="C6" s="134"/>
      <c r="D6" s="134"/>
      <c r="E6" s="134"/>
    </row>
    <row r="7" spans="1:8" ht="22.5" customHeight="1">
      <c r="A7" s="144" t="s">
        <v>72</v>
      </c>
      <c r="B7" s="145"/>
      <c r="C7" s="146"/>
      <c r="D7" s="36">
        <f>D8+D18+D47</f>
        <v>848.44</v>
      </c>
      <c r="E7" s="37"/>
      <c r="H7" s="28"/>
    </row>
    <row r="8" spans="1:8" ht="20.100000000000001" customHeight="1">
      <c r="A8" s="38" t="s">
        <v>139</v>
      </c>
      <c r="B8" s="39"/>
      <c r="C8" s="40" t="s">
        <v>140</v>
      </c>
      <c r="D8" s="41">
        <f>SUM(D9:D17)</f>
        <v>366.86</v>
      </c>
      <c r="E8" s="42"/>
    </row>
    <row r="9" spans="1:8" ht="20.100000000000001" customHeight="1">
      <c r="A9" s="43" t="s">
        <v>139</v>
      </c>
      <c r="B9" s="44" t="s">
        <v>88</v>
      </c>
      <c r="C9" s="45" t="s">
        <v>141</v>
      </c>
      <c r="D9" s="46">
        <v>145.6</v>
      </c>
      <c r="E9" s="45"/>
    </row>
    <row r="10" spans="1:8" ht="20.100000000000001" customHeight="1">
      <c r="A10" s="43" t="s">
        <v>139</v>
      </c>
      <c r="B10" s="44" t="s">
        <v>110</v>
      </c>
      <c r="C10" s="45" t="s">
        <v>142</v>
      </c>
      <c r="D10" s="46">
        <v>185.57</v>
      </c>
      <c r="E10" s="45"/>
    </row>
    <row r="11" spans="1:8" ht="20.100000000000001" customHeight="1">
      <c r="A11" s="43" t="s">
        <v>139</v>
      </c>
      <c r="B11" s="44" t="s">
        <v>87</v>
      </c>
      <c r="C11" s="45" t="s">
        <v>143</v>
      </c>
      <c r="D11" s="46">
        <v>10.09</v>
      </c>
      <c r="E11" s="45"/>
    </row>
    <row r="12" spans="1:8" ht="20.100000000000001" customHeight="1">
      <c r="A12" s="43" t="s">
        <v>139</v>
      </c>
      <c r="B12" s="44" t="s">
        <v>100</v>
      </c>
      <c r="C12" s="45" t="s">
        <v>144</v>
      </c>
      <c r="D12" s="46">
        <f>23+1+1+0.6</f>
        <v>25.6</v>
      </c>
      <c r="E12" s="45"/>
    </row>
    <row r="13" spans="1:8" ht="20.100000000000001" hidden="1" customHeight="1">
      <c r="A13" s="43" t="s">
        <v>139</v>
      </c>
      <c r="B13" s="44" t="s">
        <v>145</v>
      </c>
      <c r="C13" s="45" t="s">
        <v>146</v>
      </c>
      <c r="D13" s="46"/>
      <c r="E13" s="45"/>
    </row>
    <row r="14" spans="1:8" ht="20.100000000000001" hidden="1" customHeight="1">
      <c r="A14" s="43" t="s">
        <v>139</v>
      </c>
      <c r="B14" s="44" t="s">
        <v>96</v>
      </c>
      <c r="C14" s="45" t="s">
        <v>147</v>
      </c>
      <c r="D14" s="46"/>
      <c r="E14" s="45"/>
    </row>
    <row r="15" spans="1:8" ht="25.5" hidden="1" customHeight="1">
      <c r="A15" s="43" t="s">
        <v>139</v>
      </c>
      <c r="B15" s="44" t="s">
        <v>105</v>
      </c>
      <c r="C15" s="47" t="s">
        <v>148</v>
      </c>
      <c r="D15" s="46"/>
      <c r="E15" s="45"/>
    </row>
    <row r="16" spans="1:8" ht="20.100000000000001" hidden="1" customHeight="1">
      <c r="A16" s="43" t="s">
        <v>139</v>
      </c>
      <c r="B16" s="44" t="s">
        <v>93</v>
      </c>
      <c r="C16" s="45" t="s">
        <v>149</v>
      </c>
      <c r="D16" s="46"/>
      <c r="E16" s="45"/>
    </row>
    <row r="17" spans="1:5" ht="20.100000000000001" hidden="1" customHeight="1">
      <c r="A17" s="43" t="s">
        <v>139</v>
      </c>
      <c r="B17" s="44" t="s">
        <v>150</v>
      </c>
      <c r="C17" s="45" t="s">
        <v>151</v>
      </c>
      <c r="D17" s="46"/>
      <c r="E17" s="45"/>
    </row>
    <row r="18" spans="1:5" ht="20.100000000000001" customHeight="1">
      <c r="A18" s="40" t="s">
        <v>152</v>
      </c>
      <c r="B18" s="39"/>
      <c r="C18" s="40" t="s">
        <v>153</v>
      </c>
      <c r="D18" s="41">
        <f>SUM(D19:D46)</f>
        <v>102.8</v>
      </c>
      <c r="E18" s="40"/>
    </row>
    <row r="19" spans="1:5" ht="20.100000000000001" customHeight="1">
      <c r="A19" s="45" t="s">
        <v>152</v>
      </c>
      <c r="B19" s="44" t="s">
        <v>88</v>
      </c>
      <c r="C19" s="45" t="s">
        <v>154</v>
      </c>
      <c r="D19" s="46">
        <v>30</v>
      </c>
      <c r="E19" s="45"/>
    </row>
    <row r="20" spans="1:5" ht="20.100000000000001" hidden="1" customHeight="1">
      <c r="A20" s="45" t="s">
        <v>152</v>
      </c>
      <c r="B20" s="44" t="s">
        <v>110</v>
      </c>
      <c r="C20" s="45" t="s">
        <v>155</v>
      </c>
      <c r="D20" s="46"/>
      <c r="E20" s="45"/>
    </row>
    <row r="21" spans="1:5" ht="20.100000000000001" hidden="1" customHeight="1">
      <c r="A21" s="45" t="s">
        <v>152</v>
      </c>
      <c r="B21" s="44" t="s">
        <v>87</v>
      </c>
      <c r="C21" s="45" t="s">
        <v>156</v>
      </c>
      <c r="D21" s="46"/>
      <c r="E21" s="45"/>
    </row>
    <row r="22" spans="1:5" ht="20.100000000000001" hidden="1" customHeight="1">
      <c r="A22" s="45" t="s">
        <v>152</v>
      </c>
      <c r="B22" s="44" t="s">
        <v>100</v>
      </c>
      <c r="C22" s="45" t="s">
        <v>157</v>
      </c>
      <c r="D22" s="46"/>
      <c r="E22" s="45"/>
    </row>
    <row r="23" spans="1:5" ht="20.100000000000001" hidden="1" customHeight="1">
      <c r="A23" s="45" t="s">
        <v>152</v>
      </c>
      <c r="B23" s="44" t="s">
        <v>102</v>
      </c>
      <c r="C23" s="45" t="s">
        <v>158</v>
      </c>
      <c r="D23" s="46"/>
      <c r="E23" s="45"/>
    </row>
    <row r="24" spans="1:5" ht="20.100000000000001" hidden="1" customHeight="1">
      <c r="A24" s="45" t="s">
        <v>152</v>
      </c>
      <c r="B24" s="44" t="s">
        <v>145</v>
      </c>
      <c r="C24" s="45" t="s">
        <v>159</v>
      </c>
      <c r="D24" s="46"/>
      <c r="E24" s="45"/>
    </row>
    <row r="25" spans="1:5" ht="20.100000000000001" hidden="1" customHeight="1">
      <c r="A25" s="45" t="s">
        <v>152</v>
      </c>
      <c r="B25" s="44" t="s">
        <v>96</v>
      </c>
      <c r="C25" s="45" t="s">
        <v>160</v>
      </c>
      <c r="D25" s="46"/>
      <c r="E25" s="45"/>
    </row>
    <row r="26" spans="1:5" ht="20.100000000000001" customHeight="1">
      <c r="A26" s="45" t="s">
        <v>152</v>
      </c>
      <c r="B26" s="44" t="s">
        <v>105</v>
      </c>
      <c r="C26" s="45" t="s">
        <v>161</v>
      </c>
      <c r="D26" s="46">
        <v>15</v>
      </c>
      <c r="E26" s="45"/>
    </row>
    <row r="27" spans="1:5" ht="20.100000000000001" customHeight="1">
      <c r="A27" s="45" t="s">
        <v>152</v>
      </c>
      <c r="B27" s="44" t="s">
        <v>93</v>
      </c>
      <c r="C27" s="45" t="s">
        <v>162</v>
      </c>
      <c r="D27" s="46"/>
      <c r="E27" s="45"/>
    </row>
    <row r="28" spans="1:5" ht="20.100000000000001" customHeight="1">
      <c r="A28" s="45" t="s">
        <v>152</v>
      </c>
      <c r="B28" s="44" t="s">
        <v>107</v>
      </c>
      <c r="C28" s="45" t="s">
        <v>163</v>
      </c>
      <c r="D28" s="46">
        <f>4.05-1.25</f>
        <v>2.8</v>
      </c>
      <c r="E28" s="45"/>
    </row>
    <row r="29" spans="1:5" ht="20.100000000000001" customHeight="1">
      <c r="A29" s="45" t="s">
        <v>152</v>
      </c>
      <c r="B29" s="44" t="s">
        <v>164</v>
      </c>
      <c r="C29" s="45" t="s">
        <v>165</v>
      </c>
      <c r="D29" s="46"/>
      <c r="E29" s="45"/>
    </row>
    <row r="30" spans="1:5" ht="20.100000000000001" customHeight="1">
      <c r="A30" s="45" t="s">
        <v>152</v>
      </c>
      <c r="B30" s="44" t="s">
        <v>164</v>
      </c>
      <c r="C30" s="45" t="s">
        <v>166</v>
      </c>
      <c r="D30" s="46">
        <v>31</v>
      </c>
      <c r="E30" s="45"/>
    </row>
    <row r="31" spans="1:5" ht="20.100000000000001" hidden="1" customHeight="1">
      <c r="A31" s="45" t="s">
        <v>152</v>
      </c>
      <c r="B31" s="44" t="s">
        <v>167</v>
      </c>
      <c r="C31" s="45" t="s">
        <v>168</v>
      </c>
      <c r="D31" s="46"/>
      <c r="E31" s="45"/>
    </row>
    <row r="32" spans="1:5" ht="20.100000000000001" hidden="1" customHeight="1">
      <c r="A32" s="45" t="s">
        <v>152</v>
      </c>
      <c r="B32" s="44" t="s">
        <v>169</v>
      </c>
      <c r="C32" s="45" t="s">
        <v>170</v>
      </c>
      <c r="D32" s="46"/>
      <c r="E32" s="45"/>
    </row>
    <row r="33" spans="1:5" ht="20.100000000000001" hidden="1" customHeight="1">
      <c r="A33" s="45" t="s">
        <v>152</v>
      </c>
      <c r="B33" s="44" t="s">
        <v>97</v>
      </c>
      <c r="C33" s="45" t="s">
        <v>171</v>
      </c>
      <c r="D33" s="46"/>
      <c r="E33" s="45"/>
    </row>
    <row r="34" spans="1:5" ht="20.100000000000001" hidden="1" customHeight="1">
      <c r="A34" s="45" t="s">
        <v>152</v>
      </c>
      <c r="B34" s="44" t="s">
        <v>172</v>
      </c>
      <c r="C34" s="45" t="s">
        <v>173</v>
      </c>
      <c r="D34" s="46"/>
      <c r="E34" s="45"/>
    </row>
    <row r="35" spans="1:5" ht="20.100000000000001" hidden="1" customHeight="1">
      <c r="A35" s="45" t="s">
        <v>152</v>
      </c>
      <c r="B35" s="44" t="s">
        <v>174</v>
      </c>
      <c r="C35" s="45" t="s">
        <v>175</v>
      </c>
      <c r="D35" s="46"/>
      <c r="E35" s="45"/>
    </row>
    <row r="36" spans="1:5" ht="20.100000000000001" hidden="1" customHeight="1">
      <c r="A36" s="45" t="s">
        <v>152</v>
      </c>
      <c r="B36" s="44" t="s">
        <v>176</v>
      </c>
      <c r="C36" s="45" t="s">
        <v>177</v>
      </c>
      <c r="D36" s="46"/>
      <c r="E36" s="45"/>
    </row>
    <row r="37" spans="1:5" ht="20.100000000000001" hidden="1" customHeight="1">
      <c r="A37" s="45" t="s">
        <v>152</v>
      </c>
      <c r="B37" s="44" t="s">
        <v>178</v>
      </c>
      <c r="C37" s="45" t="s">
        <v>179</v>
      </c>
      <c r="D37" s="46"/>
      <c r="E37" s="45"/>
    </row>
    <row r="38" spans="1:5" ht="20.100000000000001" hidden="1" customHeight="1">
      <c r="A38" s="45" t="s">
        <v>152</v>
      </c>
      <c r="B38" s="44" t="s">
        <v>180</v>
      </c>
      <c r="C38" s="45" t="s">
        <v>181</v>
      </c>
      <c r="D38" s="46"/>
      <c r="E38" s="45"/>
    </row>
    <row r="39" spans="1:5" ht="20.100000000000001" hidden="1" customHeight="1">
      <c r="A39" s="45" t="s">
        <v>152</v>
      </c>
      <c r="B39" s="44" t="s">
        <v>182</v>
      </c>
      <c r="C39" s="45" t="s">
        <v>183</v>
      </c>
      <c r="D39" s="46"/>
      <c r="E39" s="45"/>
    </row>
    <row r="40" spans="1:5" ht="20.100000000000001" hidden="1" customHeight="1">
      <c r="A40" s="45" t="s">
        <v>152</v>
      </c>
      <c r="B40" s="44" t="s">
        <v>184</v>
      </c>
      <c r="C40" s="45" t="s">
        <v>185</v>
      </c>
      <c r="D40" s="46"/>
      <c r="E40" s="45"/>
    </row>
    <row r="41" spans="1:5" ht="20.100000000000001" hidden="1" customHeight="1">
      <c r="A41" s="45" t="s">
        <v>152</v>
      </c>
      <c r="B41" s="44" t="s">
        <v>186</v>
      </c>
      <c r="C41" s="45" t="s">
        <v>187</v>
      </c>
      <c r="D41" s="46"/>
      <c r="E41" s="45"/>
    </row>
    <row r="42" spans="1:5" ht="20.100000000000001" customHeight="1">
      <c r="A42" s="45" t="s">
        <v>152</v>
      </c>
      <c r="B42" s="44" t="s">
        <v>188</v>
      </c>
      <c r="C42" s="45" t="s">
        <v>189</v>
      </c>
      <c r="D42" s="46">
        <v>4.25</v>
      </c>
      <c r="E42" s="45"/>
    </row>
    <row r="43" spans="1:5" ht="20.100000000000001" hidden="1" customHeight="1">
      <c r="A43" s="45" t="s">
        <v>152</v>
      </c>
      <c r="B43" s="44" t="s">
        <v>190</v>
      </c>
      <c r="C43" s="45" t="s">
        <v>191</v>
      </c>
      <c r="D43" s="46"/>
      <c r="E43" s="45"/>
    </row>
    <row r="44" spans="1:5" ht="20.100000000000001" hidden="1" customHeight="1">
      <c r="A44" s="45" t="s">
        <v>152</v>
      </c>
      <c r="B44" s="44" t="s">
        <v>192</v>
      </c>
      <c r="C44" s="45" t="s">
        <v>193</v>
      </c>
      <c r="D44" s="46"/>
      <c r="E44" s="45"/>
    </row>
    <row r="45" spans="1:5" ht="20.100000000000001" hidden="1" customHeight="1">
      <c r="A45" s="45" t="s">
        <v>152</v>
      </c>
      <c r="B45" s="44" t="s">
        <v>194</v>
      </c>
      <c r="C45" s="45" t="s">
        <v>195</v>
      </c>
      <c r="D45" s="46"/>
      <c r="E45" s="45"/>
    </row>
    <row r="46" spans="1:5" ht="20.100000000000001" customHeight="1">
      <c r="A46" s="45" t="s">
        <v>152</v>
      </c>
      <c r="B46" s="44" t="s">
        <v>150</v>
      </c>
      <c r="C46" s="45" t="s">
        <v>195</v>
      </c>
      <c r="D46" s="46">
        <v>19.75</v>
      </c>
      <c r="E46" s="45"/>
    </row>
    <row r="47" spans="1:5" ht="20.100000000000001" customHeight="1">
      <c r="A47" s="40" t="s">
        <v>196</v>
      </c>
      <c r="B47" s="39"/>
      <c r="C47" s="40" t="s">
        <v>197</v>
      </c>
      <c r="D47" s="41">
        <f>SUM(D48:D63)</f>
        <v>378.78</v>
      </c>
      <c r="E47" s="40"/>
    </row>
    <row r="48" spans="1:5" ht="20.100000000000001" customHeight="1">
      <c r="A48" s="45" t="s">
        <v>196</v>
      </c>
      <c r="B48" s="44" t="s">
        <v>88</v>
      </c>
      <c r="C48" s="45" t="s">
        <v>198</v>
      </c>
      <c r="D48" s="46"/>
      <c r="E48" s="45"/>
    </row>
    <row r="49" spans="1:5" ht="20.100000000000001" customHeight="1">
      <c r="A49" s="45" t="s">
        <v>196</v>
      </c>
      <c r="B49" s="44" t="s">
        <v>110</v>
      </c>
      <c r="C49" s="45" t="s">
        <v>199</v>
      </c>
      <c r="D49" s="46">
        <v>120.78</v>
      </c>
      <c r="E49" s="45"/>
    </row>
    <row r="50" spans="1:5" ht="20.100000000000001" hidden="1" customHeight="1">
      <c r="A50" s="45" t="s">
        <v>196</v>
      </c>
      <c r="B50" s="44" t="s">
        <v>87</v>
      </c>
      <c r="C50" s="45" t="s">
        <v>200</v>
      </c>
      <c r="D50" s="46"/>
      <c r="E50" s="45"/>
    </row>
    <row r="51" spans="1:5" ht="20.100000000000001" hidden="1" customHeight="1">
      <c r="A51" s="45" t="s">
        <v>196</v>
      </c>
      <c r="B51" s="44" t="s">
        <v>100</v>
      </c>
      <c r="C51" s="45" t="s">
        <v>201</v>
      </c>
      <c r="D51" s="46"/>
      <c r="E51" s="45"/>
    </row>
    <row r="52" spans="1:5" ht="20.100000000000001" customHeight="1">
      <c r="A52" s="45" t="s">
        <v>196</v>
      </c>
      <c r="B52" s="44" t="s">
        <v>102</v>
      </c>
      <c r="C52" s="45" t="s">
        <v>202</v>
      </c>
      <c r="D52" s="45">
        <v>198</v>
      </c>
      <c r="E52" s="45"/>
    </row>
    <row r="53" spans="1:5" ht="20.100000000000001" hidden="1" customHeight="1">
      <c r="A53" s="45" t="s">
        <v>196</v>
      </c>
      <c r="B53" s="44" t="s">
        <v>145</v>
      </c>
      <c r="C53" s="45" t="s">
        <v>203</v>
      </c>
      <c r="D53" s="46"/>
      <c r="E53" s="45"/>
    </row>
    <row r="54" spans="1:5" ht="20.100000000000001" hidden="1" customHeight="1">
      <c r="A54" s="45" t="s">
        <v>196</v>
      </c>
      <c r="B54" s="44" t="s">
        <v>96</v>
      </c>
      <c r="C54" s="45" t="s">
        <v>204</v>
      </c>
      <c r="D54" s="46"/>
      <c r="E54" s="45"/>
    </row>
    <row r="55" spans="1:5" ht="20.100000000000001" hidden="1" customHeight="1">
      <c r="A55" s="45" t="s">
        <v>196</v>
      </c>
      <c r="B55" s="44" t="s">
        <v>105</v>
      </c>
      <c r="C55" s="45" t="s">
        <v>205</v>
      </c>
      <c r="D55" s="46"/>
      <c r="E55" s="45"/>
    </row>
    <row r="56" spans="1:5" ht="20.100000000000001" hidden="1" customHeight="1">
      <c r="A56" s="45" t="s">
        <v>196</v>
      </c>
      <c r="B56" s="44" t="s">
        <v>93</v>
      </c>
      <c r="C56" s="45" t="s">
        <v>206</v>
      </c>
      <c r="D56" s="46"/>
      <c r="E56" s="45"/>
    </row>
    <row r="57" spans="1:5" ht="20.100000000000001" customHeight="1">
      <c r="A57" s="45" t="s">
        <v>196</v>
      </c>
      <c r="B57" s="44" t="s">
        <v>207</v>
      </c>
      <c r="C57" s="45" t="s">
        <v>208</v>
      </c>
      <c r="D57" s="46">
        <v>32</v>
      </c>
      <c r="E57" s="45"/>
    </row>
    <row r="58" spans="1:5" ht="20.100000000000001" customHeight="1">
      <c r="A58" s="45" t="s">
        <v>196</v>
      </c>
      <c r="B58" s="44" t="s">
        <v>107</v>
      </c>
      <c r="C58" s="45" t="s">
        <v>111</v>
      </c>
      <c r="D58" s="46">
        <v>28</v>
      </c>
      <c r="E58" s="45"/>
    </row>
    <row r="59" spans="1:5" ht="20.100000000000001" hidden="1" customHeight="1">
      <c r="A59" s="45" t="s">
        <v>196</v>
      </c>
      <c r="B59" s="44" t="s">
        <v>164</v>
      </c>
      <c r="C59" s="45" t="s">
        <v>209</v>
      </c>
      <c r="D59" s="46"/>
      <c r="E59" s="45"/>
    </row>
    <row r="60" spans="1:5" ht="20.100000000000001" hidden="1" customHeight="1">
      <c r="A60" s="45" t="s">
        <v>196</v>
      </c>
      <c r="B60" s="44" t="s">
        <v>210</v>
      </c>
      <c r="C60" s="45" t="s">
        <v>211</v>
      </c>
      <c r="D60" s="46"/>
      <c r="E60" s="45"/>
    </row>
    <row r="61" spans="1:5" ht="20.100000000000001" hidden="1" customHeight="1">
      <c r="A61" s="45" t="s">
        <v>196</v>
      </c>
      <c r="B61" s="44" t="s">
        <v>167</v>
      </c>
      <c r="C61" s="45" t="s">
        <v>212</v>
      </c>
      <c r="D61" s="46"/>
      <c r="E61" s="45"/>
    </row>
    <row r="62" spans="1:5" ht="20.100000000000001" hidden="1" customHeight="1">
      <c r="A62" s="45" t="s">
        <v>196</v>
      </c>
      <c r="B62" s="44" t="s">
        <v>169</v>
      </c>
      <c r="C62" s="45" t="s">
        <v>213</v>
      </c>
      <c r="D62" s="46"/>
      <c r="E62" s="45"/>
    </row>
    <row r="63" spans="1:5" ht="25.5" hidden="1" customHeight="1">
      <c r="A63" s="45" t="s">
        <v>196</v>
      </c>
      <c r="B63" s="44" t="s">
        <v>150</v>
      </c>
      <c r="C63" s="47" t="s">
        <v>214</v>
      </c>
      <c r="D63" s="46"/>
      <c r="E63" s="45"/>
    </row>
  </sheetData>
  <mergeCells count="9">
    <mergeCell ref="A7:C7"/>
    <mergeCell ref="C5:C6"/>
    <mergeCell ref="D5:D6"/>
    <mergeCell ref="E5:E6"/>
    <mergeCell ref="A1:E1"/>
    <mergeCell ref="A2:E2"/>
    <mergeCell ref="A4:C4"/>
    <mergeCell ref="D4:E4"/>
    <mergeCell ref="A5:B5"/>
  </mergeCells>
  <phoneticPr fontId="4" type="noConversion"/>
  <printOptions horizontalCentered="1"/>
  <pageMargins left="0.74791666666666701" right="0.74791666666666701" top="0.78680555555555598" bottom="0.78680555555555598" header="0.51180555555555596" footer="0.51180555555555596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K6" sqref="K6"/>
    </sheetView>
  </sheetViews>
  <sheetFormatPr defaultColWidth="9" defaultRowHeight="14.25"/>
  <cols>
    <col min="1" max="3" width="9.75" customWidth="1"/>
    <col min="4" max="4" width="21.375" customWidth="1"/>
    <col min="5" max="5" width="22.625" customWidth="1"/>
    <col min="6" max="6" width="21.875" customWidth="1"/>
    <col min="7" max="7" width="22.375" customWidth="1"/>
  </cols>
  <sheetData>
    <row r="1" spans="1:9" ht="18" customHeight="1">
      <c r="A1" s="116" t="s">
        <v>215</v>
      </c>
      <c r="B1" s="116"/>
      <c r="C1" s="116"/>
      <c r="D1" s="116"/>
      <c r="E1" s="116"/>
      <c r="F1" s="116"/>
      <c r="G1" s="116"/>
    </row>
    <row r="2" spans="1:9" ht="35.25" customHeight="1">
      <c r="A2" s="129" t="s">
        <v>216</v>
      </c>
      <c r="B2" s="129"/>
      <c r="C2" s="129"/>
      <c r="D2" s="129"/>
      <c r="E2" s="129"/>
      <c r="F2" s="129"/>
      <c r="G2" s="129"/>
    </row>
    <row r="3" spans="1:9" ht="19.5" customHeight="1">
      <c r="A3" s="3" t="s">
        <v>7</v>
      </c>
      <c r="B3" s="21"/>
      <c r="C3" s="21"/>
      <c r="D3" s="21"/>
      <c r="E3" s="21"/>
      <c r="F3" s="21"/>
      <c r="G3" s="22" t="s">
        <v>8</v>
      </c>
    </row>
    <row r="4" spans="1:9" ht="28.5" customHeight="1">
      <c r="A4" s="140" t="s">
        <v>71</v>
      </c>
      <c r="B4" s="140"/>
      <c r="C4" s="140"/>
      <c r="D4" s="141" t="s">
        <v>85</v>
      </c>
      <c r="E4" s="130" t="s">
        <v>217</v>
      </c>
      <c r="F4" s="131"/>
      <c r="G4" s="132"/>
    </row>
    <row r="5" spans="1:9" ht="28.5" customHeight="1">
      <c r="A5" s="23" t="s">
        <v>82</v>
      </c>
      <c r="B5" s="23" t="s">
        <v>83</v>
      </c>
      <c r="C5" s="23" t="s">
        <v>84</v>
      </c>
      <c r="D5" s="143"/>
      <c r="E5" s="24" t="s">
        <v>72</v>
      </c>
      <c r="F5" s="23" t="s">
        <v>116</v>
      </c>
      <c r="G5" s="23" t="s">
        <v>117</v>
      </c>
    </row>
    <row r="6" spans="1:9" ht="21.95" customHeight="1">
      <c r="A6" s="25"/>
      <c r="B6" s="25"/>
      <c r="C6" s="25"/>
      <c r="D6" s="25"/>
      <c r="E6" s="26">
        <v>1</v>
      </c>
      <c r="F6" s="26">
        <v>2</v>
      </c>
      <c r="G6" s="26">
        <v>3</v>
      </c>
    </row>
    <row r="7" spans="1:9" ht="21.95" customHeight="1">
      <c r="A7" s="25"/>
      <c r="B7" s="25"/>
      <c r="C7" s="25"/>
      <c r="D7" s="25"/>
      <c r="E7" s="25"/>
      <c r="F7" s="25"/>
      <c r="G7" s="25"/>
      <c r="I7" s="29"/>
    </row>
    <row r="8" spans="1:9" ht="21.95" customHeight="1">
      <c r="A8" s="25"/>
      <c r="B8" s="25"/>
      <c r="C8" s="25"/>
      <c r="D8" s="25"/>
      <c r="E8" s="25"/>
      <c r="F8" s="25"/>
      <c r="G8" s="25"/>
    </row>
    <row r="9" spans="1:9" ht="21.95" customHeight="1">
      <c r="A9" s="25"/>
      <c r="B9" s="25"/>
      <c r="C9" s="25"/>
      <c r="D9" s="25"/>
      <c r="E9" s="25"/>
      <c r="F9" s="25"/>
      <c r="G9" s="25"/>
    </row>
    <row r="10" spans="1:9" ht="21.95" customHeight="1">
      <c r="A10" s="25"/>
      <c r="B10" s="25"/>
      <c r="C10" s="25"/>
      <c r="D10" s="25"/>
      <c r="E10" s="25"/>
      <c r="F10" s="25"/>
      <c r="G10" s="25"/>
      <c r="I10" s="30"/>
    </row>
    <row r="11" spans="1:9" ht="21.95" customHeight="1">
      <c r="A11" s="25"/>
      <c r="B11" s="25"/>
      <c r="C11" s="25"/>
      <c r="D11" s="25"/>
      <c r="E11" s="25"/>
      <c r="F11" s="25"/>
      <c r="G11" s="25"/>
    </row>
    <row r="12" spans="1:9" ht="21.95" customHeight="1">
      <c r="A12" s="25"/>
      <c r="B12" s="25"/>
      <c r="C12" s="25"/>
      <c r="D12" s="25"/>
      <c r="E12" s="25"/>
      <c r="F12" s="25"/>
      <c r="G12" s="25"/>
    </row>
    <row r="13" spans="1:9" ht="21.95" customHeight="1">
      <c r="A13" s="25"/>
      <c r="B13" s="25"/>
      <c r="C13" s="25"/>
      <c r="D13" s="25"/>
      <c r="E13" s="25"/>
      <c r="F13" s="25"/>
      <c r="G13" s="25"/>
    </row>
    <row r="14" spans="1:9" ht="21.95" customHeight="1">
      <c r="A14" s="25"/>
      <c r="B14" s="25"/>
      <c r="C14" s="25"/>
      <c r="D14" s="25"/>
      <c r="E14" s="25"/>
      <c r="F14" s="25"/>
      <c r="G14" s="25"/>
    </row>
    <row r="15" spans="1:9" ht="21.95" customHeight="1">
      <c r="A15" s="25"/>
      <c r="B15" s="25"/>
      <c r="C15" s="25"/>
      <c r="D15" s="26" t="s">
        <v>113</v>
      </c>
      <c r="E15" s="25"/>
      <c r="F15" s="25"/>
      <c r="G15" s="25"/>
    </row>
    <row r="16" spans="1:9" ht="27.75" customHeight="1">
      <c r="A16" s="27" t="s">
        <v>218</v>
      </c>
      <c r="B16" s="27"/>
      <c r="C16" s="27"/>
      <c r="D16" s="28"/>
      <c r="E16" s="28"/>
      <c r="F16" s="28"/>
      <c r="G16" s="28"/>
    </row>
  </sheetData>
  <mergeCells count="5">
    <mergeCell ref="A1:G1"/>
    <mergeCell ref="A2:G2"/>
    <mergeCell ref="A4:C4"/>
    <mergeCell ref="E4:G4"/>
    <mergeCell ref="D4:D5"/>
  </mergeCells>
  <phoneticPr fontId="4" type="noConversion"/>
  <printOptions horizontalCentered="1"/>
  <pageMargins left="0.55000000000000004" right="0.55000000000000004" top="0.98402777777777795" bottom="0.98402777777777795" header="0.51180555555555596" footer="0.51180555555555596"/>
  <pageSetup paperSize="9" orientation="landscape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F10" sqref="F10"/>
    </sheetView>
  </sheetViews>
  <sheetFormatPr defaultColWidth="9" defaultRowHeight="14.25"/>
  <cols>
    <col min="1" max="1" width="35.375" style="1" customWidth="1"/>
    <col min="2" max="3" width="10.625" style="1" customWidth="1"/>
    <col min="4" max="4" width="12.25" style="1" customWidth="1"/>
    <col min="5" max="6" width="10.625" style="2" customWidth="1"/>
    <col min="7" max="7" width="12.25" style="2" customWidth="1"/>
    <col min="8" max="9" width="10.625" style="1" customWidth="1"/>
    <col min="10" max="16384" width="9" style="1"/>
  </cols>
  <sheetData>
    <row r="1" spans="1:9" ht="19.5" customHeight="1">
      <c r="A1" s="116" t="s">
        <v>219</v>
      </c>
      <c r="B1" s="116"/>
      <c r="C1" s="116"/>
      <c r="D1" s="116"/>
      <c r="E1" s="116"/>
      <c r="F1" s="116"/>
      <c r="G1" s="116"/>
      <c r="H1" s="116"/>
      <c r="I1" s="116"/>
    </row>
    <row r="2" spans="1:9" ht="48" customHeight="1">
      <c r="A2" s="147" t="s">
        <v>220</v>
      </c>
      <c r="B2" s="147"/>
      <c r="C2" s="147"/>
      <c r="D2" s="147"/>
      <c r="E2" s="147"/>
      <c r="F2" s="147"/>
      <c r="G2" s="147"/>
      <c r="H2" s="147"/>
      <c r="I2" s="147"/>
    </row>
    <row r="3" spans="1:9" ht="24" customHeight="1">
      <c r="A3" s="3" t="s">
        <v>7</v>
      </c>
      <c r="B3" s="4"/>
      <c r="C3" s="4"/>
      <c r="D3" s="4"/>
      <c r="E3" s="5"/>
      <c r="F3" s="5"/>
      <c r="G3" s="5"/>
      <c r="H3" s="6"/>
      <c r="I3" s="18" t="s">
        <v>8</v>
      </c>
    </row>
    <row r="4" spans="1:9" ht="30" customHeight="1">
      <c r="A4" s="154" t="s">
        <v>221</v>
      </c>
      <c r="B4" s="148" t="s">
        <v>222</v>
      </c>
      <c r="C4" s="149"/>
      <c r="D4" s="149"/>
      <c r="E4" s="150" t="s">
        <v>223</v>
      </c>
      <c r="F4" s="151"/>
      <c r="G4" s="151"/>
      <c r="H4" s="152" t="s">
        <v>224</v>
      </c>
      <c r="I4" s="152"/>
    </row>
    <row r="5" spans="1:9" ht="51" customHeight="1">
      <c r="A5" s="154"/>
      <c r="B5" s="7" t="s">
        <v>225</v>
      </c>
      <c r="C5" s="8" t="s">
        <v>226</v>
      </c>
      <c r="D5" s="8" t="s">
        <v>127</v>
      </c>
      <c r="E5" s="9" t="s">
        <v>225</v>
      </c>
      <c r="F5" s="8" t="s">
        <v>226</v>
      </c>
      <c r="G5" s="8" t="s">
        <v>127</v>
      </c>
      <c r="H5" s="10" t="s">
        <v>227</v>
      </c>
      <c r="I5" s="10" t="s">
        <v>228</v>
      </c>
    </row>
    <row r="6" spans="1:9" ht="30" customHeight="1">
      <c r="A6" s="11" t="s">
        <v>229</v>
      </c>
      <c r="B6" s="12"/>
      <c r="C6" s="13"/>
      <c r="D6" s="13"/>
      <c r="E6" s="14">
        <v>4.25</v>
      </c>
      <c r="F6" s="14">
        <v>4.25</v>
      </c>
      <c r="G6" s="14"/>
      <c r="H6" s="15"/>
      <c r="I6" s="19"/>
    </row>
    <row r="7" spans="1:9" ht="30" customHeight="1">
      <c r="A7" s="16" t="s">
        <v>230</v>
      </c>
      <c r="B7" s="12"/>
      <c r="C7" s="13"/>
      <c r="D7" s="13"/>
      <c r="E7" s="14"/>
      <c r="F7" s="14"/>
      <c r="G7" s="14"/>
      <c r="H7" s="15"/>
      <c r="I7" s="20"/>
    </row>
    <row r="8" spans="1:9" ht="30" customHeight="1">
      <c r="A8" s="16" t="s">
        <v>231</v>
      </c>
      <c r="B8" s="12"/>
      <c r="C8" s="13"/>
      <c r="D8" s="13"/>
      <c r="E8" s="14"/>
      <c r="F8" s="14"/>
      <c r="G8" s="14"/>
      <c r="H8" s="15"/>
      <c r="I8" s="20"/>
    </row>
    <row r="9" spans="1:9" ht="30" customHeight="1">
      <c r="A9" s="16" t="s">
        <v>232</v>
      </c>
      <c r="B9" s="12"/>
      <c r="C9" s="13"/>
      <c r="D9" s="13"/>
      <c r="E9" s="14">
        <v>4.25</v>
      </c>
      <c r="F9" s="14">
        <v>4.25</v>
      </c>
      <c r="G9" s="14"/>
      <c r="H9" s="15"/>
      <c r="I9" s="19"/>
    </row>
    <row r="10" spans="1:9" ht="30" customHeight="1">
      <c r="A10" s="17" t="s">
        <v>233</v>
      </c>
      <c r="B10" s="12"/>
      <c r="C10" s="13"/>
      <c r="D10" s="13"/>
      <c r="E10" s="14"/>
      <c r="F10" s="14"/>
      <c r="G10" s="14"/>
      <c r="H10" s="15"/>
      <c r="I10" s="19"/>
    </row>
    <row r="11" spans="1:9" ht="30" customHeight="1">
      <c r="A11" s="17" t="s">
        <v>234</v>
      </c>
      <c r="B11" s="12"/>
      <c r="C11" s="13"/>
      <c r="D11" s="13"/>
      <c r="E11" s="14"/>
      <c r="F11" s="14"/>
      <c r="G11" s="14"/>
      <c r="H11" s="15"/>
      <c r="I11" s="20"/>
    </row>
    <row r="13" spans="1:9" ht="13.5" customHeight="1">
      <c r="A13" s="153"/>
      <c r="B13" s="153"/>
      <c r="C13" s="153"/>
      <c r="D13" s="153"/>
      <c r="E13" s="153"/>
      <c r="F13" s="153"/>
      <c r="G13" s="153"/>
      <c r="H13" s="153"/>
      <c r="I13" s="153"/>
    </row>
  </sheetData>
  <mergeCells count="7">
    <mergeCell ref="A13:I13"/>
    <mergeCell ref="A4:A5"/>
    <mergeCell ref="A1:I1"/>
    <mergeCell ref="A2:I2"/>
    <mergeCell ref="B4:D4"/>
    <mergeCell ref="E4:G4"/>
    <mergeCell ref="H4:I4"/>
  </mergeCells>
  <phoneticPr fontId="4" type="noConversion"/>
  <printOptions horizontalCentered="1"/>
  <pageMargins left="0.55000000000000004" right="0.55000000000000004" top="0.98402777777777795" bottom="0.98402777777777795" header="0.51180555555555596" footer="0.51180555555555596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附件2封皮</vt:lpstr>
      <vt:lpstr>收支总表1</vt:lpstr>
      <vt:lpstr>收入总表2</vt:lpstr>
      <vt:lpstr>支出总表3</vt:lpstr>
      <vt:lpstr>拨款收支总表4</vt:lpstr>
      <vt:lpstr>一般支出表5</vt:lpstr>
      <vt:lpstr>基本支出表6</vt:lpstr>
      <vt:lpstr>基金预算7</vt:lpstr>
      <vt:lpstr>全口径三公表8</vt:lpstr>
    </vt:vector>
  </TitlesOfParts>
  <Company>Lenovo (Beijing)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cp:lastPrinted>2017-03-23T07:34:00Z</cp:lastPrinted>
  <dcterms:created xsi:type="dcterms:W3CDTF">2014-04-22T02:59:00Z</dcterms:created>
  <dcterms:modified xsi:type="dcterms:W3CDTF">2019-03-17T14:21:24Z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2052-11.1.0.8213</vt:lpwstr>
  </property>
</Properties>
</file>